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Municipalidad Distrital Alto de la Alianza\Procompite 2025\PAGINA WEB DE LA MUNI\"/>
    </mc:Choice>
  </mc:AlternateContent>
  <xr:revisionPtr revIDLastSave="0" documentId="8_{DD42FBC5-FDAA-4A90-BC45-0F6187054444}" xr6:coauthVersionLast="36" xr6:coauthVersionMax="36" xr10:uidLastSave="{00000000-0000-0000-0000-000000000000}"/>
  <bookViews>
    <workbookView xWindow="0" yWindow="0" windowWidth="23040" windowHeight="9060" tabRatio="847" firstSheet="5" xr2:uid="{00000000-000D-0000-FFFF-FFFF00000000}"/>
  </bookViews>
  <sheets>
    <sheet name="1.ASPECTOS GENERALES" sheetId="1" r:id="rId1"/>
    <sheet name="2. ANALISIS DEL NEGOCIO" sheetId="14" r:id="rId2"/>
    <sheet name="3.OBJETIVOS - 4. MERCADO" sheetId="11" r:id="rId3"/>
    <sheet name="5.VENTAS Y 6.REQ INV" sheetId="5" r:id="rId4"/>
    <sheet name="7.1.INVERSION Y 7.2.EGRESOS" sheetId="12" r:id="rId5"/>
    <sheet name="7.3.FLUJO CAJA-EQUILIBRIO" sheetId="7" r:id="rId6"/>
    <sheet name="7.6 CRONOGRAMA DE EJEC" sheetId="15" r:id="rId7"/>
    <sheet name="8.CONCLUSIONES Y RECOMENDAC" sheetId="16" r:id="rId8"/>
  </sheets>
  <externalReferences>
    <externalReference r:id="rId9"/>
  </externalReferences>
  <definedNames>
    <definedName name="_xlnm.Print_Area" localSheetId="0">'1.ASPECTOS GENERALES'!$B$1:$Q$54</definedName>
    <definedName name="_xlnm.Print_Area" localSheetId="1">'2. ANALISIS DEL NEGOCIO'!$B$1:$L$48</definedName>
    <definedName name="_xlnm.Print_Area" localSheetId="2">'3.OBJETIVOS - 4. MERCADO'!$B$1:$N$45</definedName>
    <definedName name="_xlnm.Print_Area" localSheetId="3">'5.VENTAS Y 6.REQ INV'!$B$1:$K$54</definedName>
    <definedName name="_xlnm.Print_Area" localSheetId="4">'7.1.INVERSION Y 7.2.EGRESOS'!$B$1:$L$40</definedName>
    <definedName name="_xlnm.Print_Area" localSheetId="5">'7.3.FLUJO CAJA-EQUILIBRIO'!$A$1:$K$83</definedName>
    <definedName name="_xlnm.Print_Area" localSheetId="6">'7.6 CRONOGRAMA DE EJEC'!$B$1:$X$70</definedName>
    <definedName name="_xlnm.Print_Area" localSheetId="7">'8.CONCLUSIONES Y RECOMENDAC'!$B$1:$M$45</definedName>
    <definedName name="Categoria" localSheetId="6">'[1]2. ANALISIS DEL NEGOCIO'!$BS$3:$BS$7</definedName>
    <definedName name="Categoria" localSheetId="7">'[1]2. ANALISIS DEL NEGOCIO'!$BS$3:$BS$7</definedName>
    <definedName name="Categoria">'2. ANALISIS DEL NEGOCIO'!$BR$3:$BR$6</definedName>
    <definedName name="SEXO" localSheetId="6">'[1]1.ASPECTOS GENERALES'!$BU$4:$BU$4</definedName>
    <definedName name="SEXO" localSheetId="7">'[1]1.ASPECTOS GENERALES'!$BU$4:$BU$4</definedName>
    <definedName name="SEXO">'1.ASPECTOS GENERALES'!$BW$4:$BW$4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7" i="15" l="1"/>
  <c r="S48" i="15"/>
  <c r="U47" i="15"/>
  <c r="R44" i="15"/>
  <c r="L44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X29" i="15"/>
  <c r="S64" i="15" s="1"/>
  <c r="X28" i="15"/>
  <c r="U63" i="15" s="1"/>
  <c r="X27" i="15"/>
  <c r="T62" i="15" s="1"/>
  <c r="X25" i="15"/>
  <c r="W60" i="15" s="1"/>
  <c r="X24" i="15"/>
  <c r="W59" i="15" s="1"/>
  <c r="X23" i="15"/>
  <c r="L58" i="15" s="1"/>
  <c r="X22" i="15"/>
  <c r="T57" i="15" s="1"/>
  <c r="X21" i="15"/>
  <c r="S56" i="15" s="1"/>
  <c r="X20" i="15"/>
  <c r="P55" i="15" s="1"/>
  <c r="X19" i="15"/>
  <c r="X18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X16" i="15"/>
  <c r="U51" i="15" s="1"/>
  <c r="X14" i="15"/>
  <c r="O49" i="15" s="1"/>
  <c r="X13" i="15"/>
  <c r="V48" i="15" s="1"/>
  <c r="X12" i="15"/>
  <c r="T47" i="15" s="1"/>
  <c r="X11" i="15"/>
  <c r="V46" i="15" s="1"/>
  <c r="X10" i="15"/>
  <c r="X9" i="15"/>
  <c r="U44" i="15" s="1"/>
  <c r="W6" i="15"/>
  <c r="V6" i="15"/>
  <c r="U6" i="15"/>
  <c r="T6" i="15"/>
  <c r="S6" i="15"/>
  <c r="R6" i="15"/>
  <c r="Q6" i="15"/>
  <c r="P6" i="15"/>
  <c r="O6" i="15"/>
  <c r="N6" i="15"/>
  <c r="M6" i="15"/>
  <c r="L6" i="15"/>
  <c r="L32" i="15" l="1"/>
  <c r="L33" i="15" s="1"/>
  <c r="O60" i="15"/>
  <c r="P32" i="15"/>
  <c r="T32" i="15"/>
  <c r="W44" i="15"/>
  <c r="M51" i="15"/>
  <c r="M62" i="15"/>
  <c r="Q32" i="15"/>
  <c r="R32" i="15"/>
  <c r="L47" i="15"/>
  <c r="V56" i="15"/>
  <c r="U62" i="15"/>
  <c r="L59" i="15"/>
  <c r="V32" i="15"/>
  <c r="X31" i="15"/>
  <c r="W70" i="15" s="1"/>
  <c r="N44" i="15"/>
  <c r="S44" i="15"/>
  <c r="N46" i="15"/>
  <c r="M47" i="15"/>
  <c r="L48" i="15"/>
  <c r="T48" i="15"/>
  <c r="R51" i="15"/>
  <c r="N56" i="15"/>
  <c r="W56" i="15"/>
  <c r="R57" i="15"/>
  <c r="O59" i="15"/>
  <c r="R60" i="15"/>
  <c r="N62" i="15"/>
  <c r="V62" i="15"/>
  <c r="S55" i="15"/>
  <c r="O32" i="15"/>
  <c r="S32" i="15"/>
  <c r="W32" i="15"/>
  <c r="M32" i="15"/>
  <c r="M33" i="15" s="1"/>
  <c r="U32" i="15"/>
  <c r="O44" i="15"/>
  <c r="T44" i="15"/>
  <c r="Q46" i="15"/>
  <c r="Q47" i="15"/>
  <c r="O48" i="15"/>
  <c r="W48" i="15"/>
  <c r="O56" i="15"/>
  <c r="M57" i="15"/>
  <c r="U57" i="15"/>
  <c r="T59" i="15"/>
  <c r="S60" i="15"/>
  <c r="Q62" i="15"/>
  <c r="P64" i="15"/>
  <c r="X17" i="15"/>
  <c r="P44" i="15"/>
  <c r="V44" i="15"/>
  <c r="P48" i="15"/>
  <c r="W49" i="15"/>
  <c r="N57" i="15"/>
  <c r="V57" i="15"/>
  <c r="R62" i="15"/>
  <c r="W52" i="15"/>
  <c r="S52" i="15"/>
  <c r="O52" i="15"/>
  <c r="V52" i="15"/>
  <c r="R52" i="15"/>
  <c r="N52" i="15"/>
  <c r="T52" i="15"/>
  <c r="L52" i="15"/>
  <c r="Q52" i="15"/>
  <c r="M52" i="15"/>
  <c r="P63" i="15"/>
  <c r="U45" i="15"/>
  <c r="Q45" i="15"/>
  <c r="M45" i="15"/>
  <c r="T45" i="15"/>
  <c r="P45" i="15"/>
  <c r="L45" i="15"/>
  <c r="R45" i="15"/>
  <c r="X6" i="15"/>
  <c r="W45" i="15"/>
  <c r="O45" i="15"/>
  <c r="N45" i="15"/>
  <c r="P52" i="15"/>
  <c r="O70" i="15"/>
  <c r="V70" i="15"/>
  <c r="U70" i="15"/>
  <c r="T70" i="15"/>
  <c r="P70" i="15"/>
  <c r="S45" i="15"/>
  <c r="U52" i="15"/>
  <c r="W58" i="15"/>
  <c r="S58" i="15"/>
  <c r="O58" i="15"/>
  <c r="V58" i="15"/>
  <c r="R58" i="15"/>
  <c r="N58" i="15"/>
  <c r="P58" i="15"/>
  <c r="U58" i="15"/>
  <c r="M58" i="15"/>
  <c r="W63" i="15"/>
  <c r="S63" i="15"/>
  <c r="O63" i="15"/>
  <c r="V63" i="15"/>
  <c r="R63" i="15"/>
  <c r="N63" i="15"/>
  <c r="T63" i="15"/>
  <c r="L63" i="15"/>
  <c r="Q63" i="15"/>
  <c r="T58" i="15"/>
  <c r="U49" i="15"/>
  <c r="Q49" i="15"/>
  <c r="M49" i="15"/>
  <c r="T49" i="15"/>
  <c r="P49" i="15"/>
  <c r="L49" i="15"/>
  <c r="V49" i="15"/>
  <c r="N49" i="15"/>
  <c r="S49" i="15"/>
  <c r="N32" i="15"/>
  <c r="N33" i="15" s="1"/>
  <c r="O33" i="15" s="1"/>
  <c r="P33" i="15" s="1"/>
  <c r="X30" i="15"/>
  <c r="V45" i="15"/>
  <c r="R49" i="15"/>
  <c r="Q58" i="15"/>
  <c r="M63" i="15"/>
  <c r="T46" i="15"/>
  <c r="P46" i="15"/>
  <c r="L46" i="15"/>
  <c r="W46" i="15"/>
  <c r="S46" i="15"/>
  <c r="O46" i="15"/>
  <c r="T51" i="15"/>
  <c r="P51" i="15"/>
  <c r="L51" i="15"/>
  <c r="W51" i="15"/>
  <c r="S51" i="15"/>
  <c r="O51" i="15"/>
  <c r="V55" i="15"/>
  <c r="R55" i="15"/>
  <c r="N55" i="15"/>
  <c r="U55" i="15"/>
  <c r="Q55" i="15"/>
  <c r="M55" i="15"/>
  <c r="V59" i="15"/>
  <c r="R59" i="15"/>
  <c r="N59" i="15"/>
  <c r="U59" i="15"/>
  <c r="Q59" i="15"/>
  <c r="M59" i="15"/>
  <c r="V64" i="15"/>
  <c r="R64" i="15"/>
  <c r="N64" i="15"/>
  <c r="U64" i="15"/>
  <c r="Q64" i="15"/>
  <c r="M64" i="15"/>
  <c r="R46" i="15"/>
  <c r="N51" i="15"/>
  <c r="V51" i="15"/>
  <c r="L55" i="15"/>
  <c r="T55" i="15"/>
  <c r="P59" i="15"/>
  <c r="L64" i="15"/>
  <c r="T64" i="15"/>
  <c r="W47" i="15"/>
  <c r="S47" i="15"/>
  <c r="O47" i="15"/>
  <c r="V47" i="15"/>
  <c r="R47" i="15"/>
  <c r="N47" i="15"/>
  <c r="X47" i="15" s="1"/>
  <c r="U56" i="15"/>
  <c r="Q56" i="15"/>
  <c r="M56" i="15"/>
  <c r="T56" i="15"/>
  <c r="P56" i="15"/>
  <c r="L56" i="15"/>
  <c r="U60" i="15"/>
  <c r="Q60" i="15"/>
  <c r="M60" i="15"/>
  <c r="T60" i="15"/>
  <c r="P60" i="15"/>
  <c r="L60" i="15"/>
  <c r="M46" i="15"/>
  <c r="U46" i="15"/>
  <c r="P47" i="15"/>
  <c r="Q51" i="15"/>
  <c r="O55" i="15"/>
  <c r="W55" i="15"/>
  <c r="R56" i="15"/>
  <c r="S59" i="15"/>
  <c r="N60" i="15"/>
  <c r="V60" i="15"/>
  <c r="O64" i="15"/>
  <c r="W64" i="15"/>
  <c r="M44" i="15"/>
  <c r="Q44" i="15"/>
  <c r="M48" i="15"/>
  <c r="Q48" i="15"/>
  <c r="U48" i="15"/>
  <c r="O57" i="15"/>
  <c r="S57" i="15"/>
  <c r="W57" i="15"/>
  <c r="O62" i="15"/>
  <c r="S62" i="15"/>
  <c r="W62" i="15"/>
  <c r="N48" i="15"/>
  <c r="R48" i="15"/>
  <c r="L57" i="15"/>
  <c r="P57" i="15"/>
  <c r="L62" i="15"/>
  <c r="P62" i="15"/>
  <c r="Q33" i="15" l="1"/>
  <c r="R33" i="15" s="1"/>
  <c r="S33" i="15" s="1"/>
  <c r="T33" i="15" s="1"/>
  <c r="U33" i="15" s="1"/>
  <c r="V33" i="15" s="1"/>
  <c r="W33" i="15" s="1"/>
  <c r="X59" i="15"/>
  <c r="X48" i="15"/>
  <c r="X58" i="15"/>
  <c r="M70" i="15"/>
  <c r="Q70" i="15"/>
  <c r="N70" i="15"/>
  <c r="S70" i="15"/>
  <c r="L70" i="15"/>
  <c r="R70" i="15"/>
  <c r="X52" i="15"/>
  <c r="X55" i="15"/>
  <c r="X45" i="15"/>
  <c r="X44" i="15"/>
  <c r="X64" i="15"/>
  <c r="X51" i="15"/>
  <c r="T69" i="15"/>
  <c r="P69" i="15"/>
  <c r="L69" i="15"/>
  <c r="W69" i="15"/>
  <c r="S69" i="15"/>
  <c r="O69" i="15"/>
  <c r="Q69" i="15"/>
  <c r="V69" i="15"/>
  <c r="N69" i="15"/>
  <c r="U69" i="15"/>
  <c r="M69" i="15"/>
  <c r="R69" i="15"/>
  <c r="X46" i="15"/>
  <c r="X57" i="15"/>
  <c r="X56" i="15"/>
  <c r="X62" i="15"/>
  <c r="X60" i="15"/>
  <c r="X49" i="15"/>
  <c r="X63" i="15"/>
  <c r="U65" i="15"/>
  <c r="Q65" i="15"/>
  <c r="M65" i="15"/>
  <c r="T65" i="15"/>
  <c r="P65" i="15"/>
  <c r="L65" i="15"/>
  <c r="V41" i="15"/>
  <c r="R41" i="15"/>
  <c r="N41" i="15"/>
  <c r="R65" i="15"/>
  <c r="T41" i="15"/>
  <c r="O41" i="15"/>
  <c r="W65" i="15"/>
  <c r="O65" i="15"/>
  <c r="S41" i="15"/>
  <c r="M41" i="15"/>
  <c r="V65" i="15"/>
  <c r="N65" i="15"/>
  <c r="P41" i="15"/>
  <c r="L41" i="15"/>
  <c r="S65" i="15"/>
  <c r="W41" i="15"/>
  <c r="U41" i="15"/>
  <c r="Q41" i="15"/>
  <c r="X32" i="15"/>
  <c r="X70" i="15" l="1"/>
  <c r="L66" i="15"/>
  <c r="M66" i="15" s="1"/>
  <c r="N66" i="15" s="1"/>
  <c r="O66" i="15" s="1"/>
  <c r="P66" i="15" s="1"/>
  <c r="Q66" i="15" s="1"/>
  <c r="R66" i="15" s="1"/>
  <c r="S66" i="15" s="1"/>
  <c r="T66" i="15" s="1"/>
  <c r="U66" i="15" s="1"/>
  <c r="V66" i="15" s="1"/>
  <c r="W66" i="15" s="1"/>
  <c r="X65" i="15"/>
  <c r="X41" i="15"/>
  <c r="V34" i="15"/>
  <c r="R34" i="15"/>
  <c r="N34" i="15"/>
  <c r="W34" i="15"/>
  <c r="Q34" i="15"/>
  <c r="L34" i="15"/>
  <c r="L35" i="15" s="1"/>
  <c r="U34" i="15"/>
  <c r="P34" i="15"/>
  <c r="S34" i="15"/>
  <c r="O34" i="15"/>
  <c r="M34" i="15"/>
  <c r="M35" i="15" s="1"/>
  <c r="T34" i="15"/>
  <c r="X69" i="15"/>
  <c r="N35" i="15" l="1"/>
  <c r="O35" i="15" s="1"/>
  <c r="P35" i="15" s="1"/>
  <c r="Q35" i="15" s="1"/>
  <c r="R35" i="15" s="1"/>
  <c r="S35" i="15" s="1"/>
  <c r="T35" i="15" s="1"/>
  <c r="U35" i="15" s="1"/>
  <c r="V35" i="15" s="1"/>
  <c r="W35" i="15" s="1"/>
  <c r="F46" i="11" l="1"/>
  <c r="D46" i="11"/>
  <c r="F45" i="11"/>
  <c r="D45" i="11"/>
  <c r="F44" i="11"/>
  <c r="D44" i="11"/>
  <c r="F43" i="11"/>
  <c r="D43" i="11"/>
  <c r="I43" i="11" s="1"/>
  <c r="F42" i="11"/>
  <c r="D42" i="11"/>
  <c r="I42" i="11" l="1"/>
  <c r="I44" i="11"/>
  <c r="I46" i="11"/>
  <c r="I45" i="11"/>
  <c r="G11" i="7"/>
  <c r="I17" i="12"/>
  <c r="H12" i="7" l="1"/>
  <c r="I12" i="7"/>
  <c r="J12" i="7"/>
  <c r="G12" i="7"/>
  <c r="G10" i="7" s="1"/>
  <c r="I15" i="12"/>
  <c r="H38" i="7"/>
  <c r="I38" i="7"/>
  <c r="J38" i="7"/>
  <c r="K38" i="7"/>
  <c r="G38" i="7"/>
  <c r="H11" i="7"/>
  <c r="I11" i="7"/>
  <c r="J11" i="7"/>
  <c r="K11" i="7"/>
  <c r="I13" i="12"/>
  <c r="K12" i="7"/>
  <c r="L10" i="12"/>
  <c r="L9" i="12" s="1"/>
  <c r="L20" i="12" s="1"/>
  <c r="F6" i="5" l="1"/>
  <c r="I11" i="12"/>
  <c r="K10" i="12"/>
  <c r="K9" i="12" s="1"/>
  <c r="K20" i="12" s="1"/>
  <c r="F33" i="7"/>
  <c r="K25" i="7" s="1"/>
  <c r="H28" i="12"/>
  <c r="I16" i="12"/>
  <c r="F32" i="7" s="1"/>
  <c r="J10" i="12"/>
  <c r="J9" i="12" s="1"/>
  <c r="J20" i="12" s="1"/>
  <c r="F8" i="5"/>
  <c r="I12" i="12"/>
  <c r="I14" i="12"/>
  <c r="I10" i="7"/>
  <c r="J10" i="7"/>
  <c r="F9" i="5"/>
  <c r="F7" i="5"/>
  <c r="I6" i="7" s="1"/>
  <c r="F5" i="5"/>
  <c r="G6" i="7" s="1"/>
  <c r="G5" i="7" s="1"/>
  <c r="H10" i="7"/>
  <c r="K10" i="7"/>
  <c r="I38" i="12"/>
  <c r="J38" i="12"/>
  <c r="K38" i="12"/>
  <c r="L38" i="12"/>
  <c r="H38" i="12"/>
  <c r="I34" i="12"/>
  <c r="H28" i="7" s="1"/>
  <c r="J34" i="12"/>
  <c r="I28" i="7" s="1"/>
  <c r="K34" i="12"/>
  <c r="J28" i="7" s="1"/>
  <c r="L34" i="12"/>
  <c r="K28" i="7" s="1"/>
  <c r="H34" i="12"/>
  <c r="G28" i="7" s="1"/>
  <c r="I31" i="12"/>
  <c r="J31" i="12"/>
  <c r="K31" i="12"/>
  <c r="L31" i="12"/>
  <c r="H31" i="12"/>
  <c r="I28" i="12"/>
  <c r="J28" i="12"/>
  <c r="K28" i="12"/>
  <c r="L28" i="12"/>
  <c r="J6" i="7" l="1"/>
  <c r="J23" i="7" s="1"/>
  <c r="J22" i="7" s="1"/>
  <c r="K6" i="7"/>
  <c r="K23" i="7" s="1"/>
  <c r="H6" i="7"/>
  <c r="H23" i="7" s="1"/>
  <c r="H22" i="7" s="1"/>
  <c r="H5" i="7"/>
  <c r="J5" i="7"/>
  <c r="I10" i="12"/>
  <c r="I9" i="12" s="1"/>
  <c r="I18" i="12" s="1"/>
  <c r="I5" i="7"/>
  <c r="I23" i="7"/>
  <c r="I22" i="7" s="1"/>
  <c r="G23" i="7"/>
  <c r="E58" i="7" s="1"/>
  <c r="L27" i="12"/>
  <c r="K27" i="7" s="1"/>
  <c r="K27" i="12"/>
  <c r="J27" i="7" s="1"/>
  <c r="J27" i="12"/>
  <c r="I27" i="7" s="1"/>
  <c r="I27" i="12"/>
  <c r="H27" i="7" s="1"/>
  <c r="H27" i="12"/>
  <c r="G27" i="7" s="1"/>
  <c r="F31" i="7" l="1"/>
  <c r="I19" i="12"/>
  <c r="F35" i="7" s="1"/>
  <c r="F58" i="7"/>
  <c r="G58" i="7" s="1"/>
  <c r="H58" i="7" s="1"/>
  <c r="I58" i="7" s="1"/>
  <c r="G22" i="7"/>
  <c r="K8" i="7"/>
  <c r="J8" i="7"/>
  <c r="J9" i="7" s="1"/>
  <c r="I8" i="7"/>
  <c r="I9" i="7" s="1"/>
  <c r="H8" i="7"/>
  <c r="H9" i="7" s="1"/>
  <c r="G8" i="7"/>
  <c r="G9" i="7" s="1"/>
  <c r="F34" i="7" l="1"/>
  <c r="F30" i="7" s="1"/>
  <c r="F36" i="7" s="1"/>
  <c r="I20" i="12"/>
  <c r="F40" i="7" l="1"/>
  <c r="I13" i="7"/>
  <c r="I14" i="7" s="1"/>
  <c r="I15" i="7" s="1"/>
  <c r="I29" i="7" s="1"/>
  <c r="I26" i="7" s="1"/>
  <c r="I36" i="7" s="1"/>
  <c r="I40" i="7" s="1"/>
  <c r="J40" i="12"/>
  <c r="H13" i="7"/>
  <c r="H14" i="7" s="1"/>
  <c r="I40" i="12"/>
  <c r="K13" i="7"/>
  <c r="L40" i="12"/>
  <c r="J13" i="7"/>
  <c r="J14" i="7" s="1"/>
  <c r="K40" i="12"/>
  <c r="G13" i="7"/>
  <c r="H40" i="12"/>
  <c r="G14" i="7" l="1"/>
  <c r="I16" i="7"/>
  <c r="K22" i="7"/>
  <c r="J15" i="7"/>
  <c r="J16" i="7" s="1"/>
  <c r="H15" i="7"/>
  <c r="H29" i="7" s="1"/>
  <c r="H26" i="7" s="1"/>
  <c r="H36" i="7" s="1"/>
  <c r="H40" i="7" l="1"/>
  <c r="G15" i="7"/>
  <c r="G29" i="7" s="1"/>
  <c r="G26" i="7" s="1"/>
  <c r="H16" i="7"/>
  <c r="K5" i="7"/>
  <c r="K9" i="7" s="1"/>
  <c r="K14" i="7" s="1"/>
  <c r="J29" i="7"/>
  <c r="J26" i="7" s="1"/>
  <c r="J36" i="7" s="1"/>
  <c r="G16" i="7" l="1"/>
  <c r="G36" i="7"/>
  <c r="G40" i="7" s="1"/>
  <c r="J40" i="7"/>
  <c r="K15" i="7"/>
  <c r="K29" i="7" s="1"/>
  <c r="K26" i="7" s="1"/>
  <c r="K36" i="7" s="1"/>
  <c r="E50" i="7" s="1"/>
  <c r="K16" i="7" l="1"/>
  <c r="K40" i="7"/>
  <c r="E51" i="7" s="1"/>
  <c r="E48" i="7"/>
  <c r="E49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 Manuel Sandoval</author>
  </authors>
  <commentList>
    <comment ref="D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Victor Manuel Sandoval:</t>
        </r>
        <r>
          <rPr>
            <sz val="9"/>
            <color indexed="81"/>
            <rFont val="Tahoma"/>
            <family val="2"/>
          </rPr>
          <t xml:space="preserve">
Indicar Unidad de medida</t>
        </r>
      </text>
    </comment>
  </commentList>
</comments>
</file>

<file path=xl/sharedStrings.xml><?xml version="1.0" encoding="utf-8"?>
<sst xmlns="http://schemas.openxmlformats.org/spreadsheetml/2006/main" count="438" uniqueCount="314">
  <si>
    <t>RUC</t>
  </si>
  <si>
    <t>DNI</t>
  </si>
  <si>
    <t>Monto Total de Inversión</t>
  </si>
  <si>
    <t>Cofinanciamiento Solicitado</t>
  </si>
  <si>
    <t>Categoria</t>
  </si>
  <si>
    <t>Cargo</t>
  </si>
  <si>
    <t>Funcion</t>
  </si>
  <si>
    <t xml:space="preserve">Division </t>
  </si>
  <si>
    <t>Grupo</t>
  </si>
  <si>
    <t>Producción</t>
  </si>
  <si>
    <t>Post Producción</t>
  </si>
  <si>
    <t>Transformación</t>
  </si>
  <si>
    <t>Comercialización</t>
  </si>
  <si>
    <t>Sector</t>
  </si>
  <si>
    <t>Año</t>
  </si>
  <si>
    <t>Brecha</t>
  </si>
  <si>
    <t>Item</t>
  </si>
  <si>
    <t>Concepto</t>
  </si>
  <si>
    <t>U.M.</t>
  </si>
  <si>
    <t>Cantidad</t>
  </si>
  <si>
    <t>Inversión Total</t>
  </si>
  <si>
    <t>Cofinanciado</t>
  </si>
  <si>
    <t>Finaciado por la AEO</t>
  </si>
  <si>
    <t>Efectivo</t>
  </si>
  <si>
    <t>Valorización de la AEO</t>
  </si>
  <si>
    <t>Presupuesto Técnico</t>
  </si>
  <si>
    <t>TOTAL</t>
  </si>
  <si>
    <t>Materiales Directos</t>
  </si>
  <si>
    <t>Mano de obra directa</t>
  </si>
  <si>
    <t>Mano de obra indirecta</t>
  </si>
  <si>
    <t>Otros costos indirectos</t>
  </si>
  <si>
    <t>Gastos de Venta</t>
  </si>
  <si>
    <t>Gastos administrativos</t>
  </si>
  <si>
    <t>Años</t>
  </si>
  <si>
    <t>Ventas</t>
  </si>
  <si>
    <t>Ingresos Extraordinarios</t>
  </si>
  <si>
    <t>Gastos Administrativos</t>
  </si>
  <si>
    <t>Flujo de Caja Económico</t>
  </si>
  <si>
    <t>Préstamo</t>
  </si>
  <si>
    <t>Servicio de Deuda</t>
  </si>
  <si>
    <t>Escudo Fiscal</t>
  </si>
  <si>
    <t>Flujo de Caja Financiero</t>
  </si>
  <si>
    <t>Tasa</t>
  </si>
  <si>
    <t>Valor</t>
  </si>
  <si>
    <t>Tasa WACC</t>
  </si>
  <si>
    <t>Tasa COK</t>
  </si>
  <si>
    <t>Tasa WACC: Considerar 6 decimales si es necesario</t>
  </si>
  <si>
    <t>Indicador</t>
  </si>
  <si>
    <t>VAN Económico</t>
  </si>
  <si>
    <t>VAN Financiero</t>
  </si>
  <si>
    <t>TIR Económico</t>
  </si>
  <si>
    <t>TIR Financiero</t>
  </si>
  <si>
    <t>Costos Totales Acumulados</t>
  </si>
  <si>
    <t>Meses</t>
  </si>
  <si>
    <t>Meta Año 5</t>
  </si>
  <si>
    <t>Meta Total</t>
  </si>
  <si>
    <t>Meta Año 1</t>
  </si>
  <si>
    <t>Meta Año 2</t>
  </si>
  <si>
    <t>Meta Año 3</t>
  </si>
  <si>
    <t>Meta Año 4</t>
  </si>
  <si>
    <t>Linea de Base</t>
  </si>
  <si>
    <t>Empleos generados</t>
  </si>
  <si>
    <t>Rendimientos</t>
  </si>
  <si>
    <t>Costo Unitario</t>
  </si>
  <si>
    <t>Número de Unidades Vendidas</t>
  </si>
  <si>
    <t>Precio Unitario</t>
  </si>
  <si>
    <t>Ingresos por ventas</t>
  </si>
  <si>
    <t>Utilidades</t>
  </si>
  <si>
    <t>Número de Socios</t>
  </si>
  <si>
    <t>Utilidad Promedio por cada socio del AEO *</t>
  </si>
  <si>
    <t>8.1. Conclusiones</t>
  </si>
  <si>
    <t xml:space="preserve">Descripccion </t>
  </si>
  <si>
    <t>8.2. Recomedaciones</t>
  </si>
  <si>
    <t>Tipo</t>
  </si>
  <si>
    <t>Documento Sustento</t>
  </si>
  <si>
    <t>ORDEN PUBLICO Y SEGURIDAD</t>
  </si>
  <si>
    <t>JUSTICIA</t>
  </si>
  <si>
    <t>TRABAJO</t>
  </si>
  <si>
    <t>COMERCIO</t>
  </si>
  <si>
    <t>TURISMO</t>
  </si>
  <si>
    <t>AGROPECUARIA</t>
  </si>
  <si>
    <t>PESCA</t>
  </si>
  <si>
    <t>ENERGIA</t>
  </si>
  <si>
    <t>MINERIA</t>
  </si>
  <si>
    <t>INSUSTRIA</t>
  </si>
  <si>
    <t>TRANSPORTE</t>
  </si>
  <si>
    <t>COMUNICACIONES</t>
  </si>
  <si>
    <t>MEDIO AMBIENTE</t>
  </si>
  <si>
    <t>SANEAMIENTO</t>
  </si>
  <si>
    <t>VIVIENDA Y DESARROLLO URBANO</t>
  </si>
  <si>
    <t>SALUD</t>
  </si>
  <si>
    <t>CULTURA Y DEPORTE</t>
  </si>
  <si>
    <t>EDUCACIÓN</t>
  </si>
  <si>
    <t>PROTECCIÓN SOCIAL</t>
  </si>
  <si>
    <t>PREVISIÓN SOCIAL</t>
  </si>
  <si>
    <t>DEUDA PUBLICA</t>
  </si>
  <si>
    <t>Año 1</t>
  </si>
  <si>
    <t>Año 2</t>
  </si>
  <si>
    <t>Año 3</t>
  </si>
  <si>
    <t>Año 4</t>
  </si>
  <si>
    <t>Año 5</t>
  </si>
  <si>
    <t>I. INVERSION FIJA</t>
  </si>
  <si>
    <t>II. CAPITAL DE TRABAJO</t>
  </si>
  <si>
    <t>III. GASTOS GENERALES (5% IF)</t>
  </si>
  <si>
    <t>III. GASTOS DE SUPERVISIÓN (3% IF)</t>
  </si>
  <si>
    <t xml:space="preserve">   I.1. INVERSIÓN FIJA TANGIBLE</t>
  </si>
  <si>
    <t xml:space="preserve">          I.1.1.Terrenos y obras civiles</t>
  </si>
  <si>
    <t xml:space="preserve">          I.1.2. Maquinarias</t>
  </si>
  <si>
    <t xml:space="preserve">          I.1.3. Equipos</t>
  </si>
  <si>
    <t xml:space="preserve">          I.1.4. Muebles y enseres</t>
  </si>
  <si>
    <t xml:space="preserve">          I.1.5. Semovientes (Inv. Fija)</t>
  </si>
  <si>
    <t xml:space="preserve">   I.2. INVERSION INTANGIBLE</t>
  </si>
  <si>
    <t>SEXO</t>
  </si>
  <si>
    <t>Caracteres: 0 / 500</t>
  </si>
  <si>
    <t>Total (ingreso)</t>
  </si>
  <si>
    <t>Costo Total = Costo Fijo + Costo Variable</t>
  </si>
  <si>
    <t>Costo Total Acumulado año 1= Costo Total + Inversion inicial</t>
  </si>
  <si>
    <t>Costo Total Acumulado año 2-5= Costo Total n2+n1</t>
  </si>
  <si>
    <t xml:space="preserve">MASCULINO </t>
  </si>
  <si>
    <t>A</t>
  </si>
  <si>
    <t>B</t>
  </si>
  <si>
    <t>C</t>
  </si>
  <si>
    <t>Razón Social</t>
  </si>
  <si>
    <t>Fecha de Constitución</t>
  </si>
  <si>
    <t>Nro. de Partida</t>
  </si>
  <si>
    <t>Departamento</t>
  </si>
  <si>
    <t>Provincia</t>
  </si>
  <si>
    <t>Distrito</t>
  </si>
  <si>
    <t>Localidad/Comunidad</t>
  </si>
  <si>
    <t>Dirección</t>
  </si>
  <si>
    <t>Telefono</t>
  </si>
  <si>
    <t>1.1. Datos del AEO</t>
  </si>
  <si>
    <t>Apellido Paterno</t>
  </si>
  <si>
    <t>Apellido Materno</t>
  </si>
  <si>
    <t>Nombres</t>
  </si>
  <si>
    <t>Sexo</t>
  </si>
  <si>
    <t>Responsables de Formulación</t>
  </si>
  <si>
    <t>Nro. De Colegiatura</t>
  </si>
  <si>
    <t>1. ASPECTOS GENERALES</t>
  </si>
  <si>
    <t>2. ANALISIS DEL NEGOCIO</t>
  </si>
  <si>
    <t>1.2. Padrón de socios</t>
  </si>
  <si>
    <t>1.3. Datos generales del plan de negocio</t>
  </si>
  <si>
    <t>2.1. Analisis de la cadena productiva</t>
  </si>
  <si>
    <t>Cadena productiva</t>
  </si>
  <si>
    <t>Producto primario o extractivo / servicio</t>
  </si>
  <si>
    <t>Descripción del producto/servicio ofertado</t>
  </si>
  <si>
    <t>Diagnóstico de la situación actual</t>
  </si>
  <si>
    <t>Eslabon objeto de intervención con el plan de negocio</t>
  </si>
  <si>
    <t>Eslabon</t>
  </si>
  <si>
    <t>Justificación de la intervención</t>
  </si>
  <si>
    <t>3. OBJETIVOS Y ESTRATEGIAS</t>
  </si>
  <si>
    <t>3.1. Objetivos</t>
  </si>
  <si>
    <t>Objetivos</t>
  </si>
  <si>
    <t>Unidad de medida</t>
  </si>
  <si>
    <t>Valor actual</t>
  </si>
  <si>
    <t>Valor esperado</t>
  </si>
  <si>
    <t xml:space="preserve">3.2. Estrategias 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</si>
  <si>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</si>
  <si>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</si>
  <si>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</si>
  <si>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</si>
  <si>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</si>
  <si>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</si>
  <si>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</si>
  <si>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</si>
  <si>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</si>
  <si>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N°</t>
  </si>
  <si>
    <t>3.1.1</t>
  </si>
  <si>
    <t>3.1.2</t>
  </si>
  <si>
    <t>3.1.3</t>
  </si>
  <si>
    <t>3.1.4</t>
  </si>
  <si>
    <t>3.1.5</t>
  </si>
  <si>
    <t>3.3. Mejoras tecnológicas</t>
  </si>
  <si>
    <t>Localidad/ Comunidad</t>
  </si>
  <si>
    <t>Zona/Anexo</t>
  </si>
  <si>
    <t xml:space="preserve">Código Ubigeo </t>
  </si>
  <si>
    <t>Longitud</t>
  </si>
  <si>
    <t>Latitud</t>
  </si>
  <si>
    <t>Altitud (m.s.n.m)</t>
  </si>
  <si>
    <t xml:space="preserve">Localización del área de influencia del plan de negocio </t>
  </si>
  <si>
    <t>Proceso/operación</t>
  </si>
  <si>
    <t>Tecnología Actual</t>
  </si>
  <si>
    <t>Mejora Tecnológica propuesta</t>
  </si>
  <si>
    <t>Descripción del plan de negocio</t>
  </si>
  <si>
    <t>4. ANALISIS DE MERCADO</t>
  </si>
  <si>
    <t>Demanda proyectada</t>
  </si>
  <si>
    <t>Oferta proyectada</t>
  </si>
  <si>
    <t>5. PLAN DE PRODUCCION/SERVICIO</t>
  </si>
  <si>
    <t>6. REQUERIMIENTO DE LA INVERSION</t>
  </si>
  <si>
    <t>1.1.1</t>
  </si>
  <si>
    <t>1.1.2</t>
  </si>
  <si>
    <t>1.1.3</t>
  </si>
  <si>
    <t>1.1.4</t>
  </si>
  <si>
    <t>1.1.5</t>
  </si>
  <si>
    <t>1.1.5.</t>
  </si>
  <si>
    <t>2.1.</t>
  </si>
  <si>
    <t>Inversión Fija</t>
  </si>
  <si>
    <t>Inversión Fija Tangible</t>
  </si>
  <si>
    <t>Terrenos e Infraestructura</t>
  </si>
  <si>
    <t>Maquinaria</t>
  </si>
  <si>
    <t xml:space="preserve">Equipo </t>
  </si>
  <si>
    <t>Muebles y Enseres</t>
  </si>
  <si>
    <t xml:space="preserve">Semovientes </t>
  </si>
  <si>
    <t>Inversión Fija Intangible</t>
  </si>
  <si>
    <t>Capital de Trabajo</t>
  </si>
  <si>
    <t>Insumos</t>
  </si>
  <si>
    <t>Unidad de Medida</t>
  </si>
  <si>
    <t>1.1.2.1</t>
  </si>
  <si>
    <t>1.1.2.2</t>
  </si>
  <si>
    <t>1.1.2.3</t>
  </si>
  <si>
    <t>1.1.2.4</t>
  </si>
  <si>
    <t>1.1.1.1</t>
  </si>
  <si>
    <t>1.1.1.2</t>
  </si>
  <si>
    <t>1.1.1.3</t>
  </si>
  <si>
    <t>1.1.1.4</t>
  </si>
  <si>
    <t>1.1.3.1</t>
  </si>
  <si>
    <t>1.1.3.2</t>
  </si>
  <si>
    <t>1.1.3.3</t>
  </si>
  <si>
    <t>1.1.3.4</t>
  </si>
  <si>
    <t>1.1.4.1</t>
  </si>
  <si>
    <t>1.1.4.2</t>
  </si>
  <si>
    <t>1.1.4.3</t>
  </si>
  <si>
    <t>1.1.4.4</t>
  </si>
  <si>
    <t>1.1.5.1</t>
  </si>
  <si>
    <t>1.1.5.2</t>
  </si>
  <si>
    <t>1.1.5.3</t>
  </si>
  <si>
    <t>1.1.5.4</t>
  </si>
  <si>
    <t>1.2.1</t>
  </si>
  <si>
    <t>1.2.2</t>
  </si>
  <si>
    <t>1.2.3</t>
  </si>
  <si>
    <t>1.2.4</t>
  </si>
  <si>
    <t>1.2.5</t>
  </si>
  <si>
    <t>1.2.6</t>
  </si>
  <si>
    <t>2.1.1</t>
  </si>
  <si>
    <t>2.1.2</t>
  </si>
  <si>
    <t>2.1.3</t>
  </si>
  <si>
    <t>2.1.4</t>
  </si>
  <si>
    <t>2.1.5</t>
  </si>
  <si>
    <t>7.1 Estimacion de la Inversion Total</t>
  </si>
  <si>
    <t>Costos de Producción</t>
  </si>
  <si>
    <t>Costos Directos</t>
  </si>
  <si>
    <t>Costos Indirectos</t>
  </si>
  <si>
    <t>Gastos de Operación</t>
  </si>
  <si>
    <t>Depresiación de activo fijo y amortizacion intangible</t>
  </si>
  <si>
    <t>Gastos Financieros</t>
  </si>
  <si>
    <t>Precio (S/)</t>
  </si>
  <si>
    <t>7. ANALISIS DE RENTABILIDAD ECONOMICA</t>
  </si>
  <si>
    <t>7.2. Presupuesto de Egresos (costos totales)</t>
  </si>
  <si>
    <t>7.3. Estado de Resultados (GyP)</t>
  </si>
  <si>
    <t>Ingresos</t>
  </si>
  <si>
    <t>Utilidad Bruta</t>
  </si>
  <si>
    <t>Depreciación de activo fijo y amortización intangible</t>
  </si>
  <si>
    <t>Utilidad Operativa</t>
  </si>
  <si>
    <t>Impuesto a la Renta (29.50%)</t>
  </si>
  <si>
    <t>Utilidad Neta</t>
  </si>
  <si>
    <t>7.4. Flujo de Caja</t>
  </si>
  <si>
    <t>2.4.1</t>
  </si>
  <si>
    <t>2.4.2</t>
  </si>
  <si>
    <t>2.4.3</t>
  </si>
  <si>
    <t>2.4.4</t>
  </si>
  <si>
    <t>2.4.5</t>
  </si>
  <si>
    <t>Valor Residual</t>
  </si>
  <si>
    <t>Recupero Capital de Trabajo</t>
  </si>
  <si>
    <t>Egresos</t>
  </si>
  <si>
    <t>Impuesto a la Renta</t>
  </si>
  <si>
    <t>Inversión Fija Año 0</t>
  </si>
  <si>
    <t>Inversión Intangible</t>
  </si>
  <si>
    <t>Gastos Generales de Inversión</t>
  </si>
  <si>
    <t>Gastos de Supervisión</t>
  </si>
  <si>
    <t>Pago de préstamo (servicio a la deuda)</t>
  </si>
  <si>
    <t>7.5. Punto de Equilibrio</t>
  </si>
  <si>
    <t>Considerar si los valores son positivos o negativos</t>
  </si>
  <si>
    <t>Terrenos y Obras Civiles</t>
  </si>
  <si>
    <t>Maquinarias</t>
  </si>
  <si>
    <t>Equipos</t>
  </si>
  <si>
    <t>7.6. Cronograma de Ejecución Financiero</t>
  </si>
  <si>
    <t>Gastos de Supervision.</t>
  </si>
  <si>
    <t>Inversion Intangible</t>
  </si>
  <si>
    <t>Rentabilidad de las ventas</t>
  </si>
  <si>
    <t xml:space="preserve">Rentabilidad de la Inversión </t>
  </si>
  <si>
    <t xml:space="preserve">Ingresos promedio por cada socio </t>
  </si>
  <si>
    <t>Los indicadores de resultado e impacto deben de ser coherentes a los planteados en los objetivos.</t>
  </si>
  <si>
    <t>8. CONCLUSIONES Y RECOMENDACIONES</t>
  </si>
  <si>
    <t>ANEXOS DEL PLAN DE NEGOCIO</t>
  </si>
  <si>
    <t xml:space="preserve">Plan de Negocio </t>
  </si>
  <si>
    <t xml:space="preserve">Registros de evaluacion por criterios </t>
  </si>
  <si>
    <t>FICHA NRO. 10.1-REGISTRO DEL PLAN DE NEGOCIO</t>
  </si>
  <si>
    <t>Formato</t>
  </si>
  <si>
    <t>F10</t>
  </si>
  <si>
    <t>F11</t>
  </si>
  <si>
    <t>F10.1</t>
  </si>
  <si>
    <t>Nombre del plan de negocio</t>
  </si>
  <si>
    <t>Clasificador funcional del plan de negocio</t>
  </si>
  <si>
    <t>Ficha de registro del plan de negocio</t>
  </si>
  <si>
    <t>[Unidad de medida]</t>
  </si>
  <si>
    <t>4.1. Brecha demanda y oferta</t>
  </si>
  <si>
    <t>Teléfono</t>
  </si>
  <si>
    <t>Patrimonio</t>
  </si>
  <si>
    <t>Sub total (S/)</t>
  </si>
  <si>
    <t>Cofinanciamiento GR/GL</t>
  </si>
  <si>
    <t>Materiales e insumos</t>
  </si>
  <si>
    <t>Aporte AEO</t>
  </si>
  <si>
    <t>Mano de obra</t>
  </si>
  <si>
    <t>Programación fínanciera mesual (Soles)</t>
  </si>
  <si>
    <t>Programación fínanciera acumulada (Soles)</t>
  </si>
  <si>
    <t>Programación fínanciera mesual (%)</t>
  </si>
  <si>
    <t>Programación fínanciera acumulada (%)</t>
  </si>
  <si>
    <t>Costos Directos PN</t>
  </si>
  <si>
    <t>%</t>
  </si>
  <si>
    <t>Avance físico global Mensual (%)</t>
  </si>
  <si>
    <t>Avance físico global Mensual acumulado (%)</t>
  </si>
  <si>
    <t>Costos Indirectos PN</t>
  </si>
  <si>
    <t>7.7. Cronograma de Ejecución Físico - Valorizado (%)</t>
  </si>
  <si>
    <t>7.8. Indicadores de resultado e impacto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</si>
</sst>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S/&quot;\ * #,##0.00_-;\-&quot;S/&quot;\ * #,##0.00_-;_-&quot;S/&quot;\ * &quot;-&quot;??_-;_-@_-"/>
    <numFmt numFmtId="165" formatCode="_(* #,##0.00_);_(* \(#,##0.00\);_(* &quot;-&quot;??_);_(@_)"/>
    <numFmt numFmtId="166" formatCode="&quot;S/.&quot;\ #,##0.00"/>
    <numFmt numFmtId="167" formatCode="dd/mm/yyyy;@"/>
    <numFmt numFmtId="168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b/>
      <sz val="10"/>
      <color rgb="FF333333"/>
      <name val="Arial"/>
      <family val="2"/>
    </font>
    <font>
      <sz val="10"/>
      <color rgb="FF333333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444444"/>
      <name val="Arial"/>
      <family val="2"/>
    </font>
    <font>
      <sz val="10"/>
      <color rgb="FF0033CC"/>
      <name val="Arial"/>
      <family val="2"/>
    </font>
    <font>
      <sz val="8"/>
      <color rgb="FF0033CC"/>
      <name val="Arial"/>
      <family val="2"/>
    </font>
    <font>
      <b/>
      <sz val="10"/>
      <color theme="0" tint="-0.249977111117893"/>
      <name val="Arial"/>
      <family val="2"/>
    </font>
    <font>
      <b/>
      <sz val="11"/>
      <color theme="0"/>
      <name val="Arial"/>
      <family val="2"/>
    </font>
    <font>
      <b/>
      <sz val="10"/>
      <color rgb="FF0033CC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737"/>
        <bgColor indexed="64"/>
      </patternFill>
    </fill>
    <fill>
      <patternFill patternType="solid">
        <fgColor rgb="FFFFF9E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5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4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4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5" fillId="5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indent="2"/>
    </xf>
    <xf numFmtId="0" fontId="5" fillId="0" borderId="3" xfId="0" applyFont="1" applyFill="1" applyBorder="1" applyAlignment="1">
      <alignment horizontal="left" vertical="center" indent="3"/>
    </xf>
    <xf numFmtId="0" fontId="5" fillId="0" borderId="3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2"/>
    </xf>
    <xf numFmtId="0" fontId="5" fillId="0" borderId="3" xfId="0" applyFont="1" applyBorder="1" applyAlignment="1">
      <alignment horizontal="left" vertical="center" indent="3"/>
    </xf>
    <xf numFmtId="0" fontId="5" fillId="3" borderId="3" xfId="0" applyFont="1" applyFill="1" applyBorder="1" applyAlignment="1">
      <alignment horizontal="left" vertical="center" indent="1"/>
    </xf>
    <xf numFmtId="0" fontId="6" fillId="0" borderId="3" xfId="0" applyFont="1" applyBorder="1" applyAlignment="1">
      <alignment vertical="center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5" borderId="3" xfId="0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2" fillId="2" borderId="3" xfId="0" applyFont="1" applyFill="1" applyBorder="1" applyAlignment="1" applyProtection="1">
      <alignment vertical="center"/>
      <protection locked="0"/>
    </xf>
    <xf numFmtId="166" fontId="5" fillId="0" borderId="0" xfId="0" applyNumberFormat="1" applyFont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4" fontId="5" fillId="5" borderId="3" xfId="0" applyNumberFormat="1" applyFont="1" applyFill="1" applyBorder="1" applyAlignment="1" applyProtection="1">
      <alignment horizontal="right" vertical="center"/>
      <protection locked="0"/>
    </xf>
    <xf numFmtId="4" fontId="5" fillId="3" borderId="3" xfId="0" applyNumberFormat="1" applyFont="1" applyFill="1" applyBorder="1" applyAlignment="1" applyProtection="1">
      <alignment horizontal="right" vertical="center"/>
    </xf>
    <xf numFmtId="4" fontId="5" fillId="2" borderId="3" xfId="0" applyNumberFormat="1" applyFont="1" applyFill="1" applyBorder="1" applyAlignment="1" applyProtection="1">
      <alignment horizontal="right" vertical="center"/>
    </xf>
    <xf numFmtId="2" fontId="5" fillId="2" borderId="3" xfId="0" applyNumberFormat="1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Border="1" applyAlignment="1">
      <alignment vertical="center"/>
    </xf>
    <xf numFmtId="9" fontId="5" fillId="0" borderId="0" xfId="0" applyNumberFormat="1" applyFont="1" applyAlignment="1">
      <alignment vertical="center"/>
    </xf>
    <xf numFmtId="2" fontId="5" fillId="3" borderId="3" xfId="0" applyNumberFormat="1" applyFont="1" applyFill="1" applyBorder="1" applyAlignment="1" applyProtection="1">
      <alignment horizontal="right" vertical="center"/>
    </xf>
    <xf numFmtId="2" fontId="5" fillId="2" borderId="3" xfId="0" applyNumberFormat="1" applyFont="1" applyFill="1" applyBorder="1" applyAlignment="1" applyProtection="1">
      <alignment horizontal="right" vertical="center"/>
    </xf>
    <xf numFmtId="2" fontId="5" fillId="2" borderId="3" xfId="0" applyNumberFormat="1" applyFont="1" applyFill="1" applyBorder="1" applyAlignment="1" applyProtection="1">
      <alignment vertical="center"/>
    </xf>
    <xf numFmtId="2" fontId="5" fillId="3" borderId="3" xfId="0" applyNumberFormat="1" applyFont="1" applyFill="1" applyBorder="1" applyAlignment="1" applyProtection="1">
      <alignment vertical="center"/>
    </xf>
    <xf numFmtId="2" fontId="12" fillId="2" borderId="3" xfId="0" applyNumberFormat="1" applyFont="1" applyFill="1" applyBorder="1" applyAlignment="1" applyProtection="1">
      <alignment horizontal="right" vertical="center"/>
    </xf>
    <xf numFmtId="2" fontId="5" fillId="5" borderId="3" xfId="0" applyNumberFormat="1" applyFont="1" applyFill="1" applyBorder="1" applyAlignment="1" applyProtection="1">
      <alignment vertical="center"/>
      <protection locked="0"/>
    </xf>
    <xf numFmtId="2" fontId="12" fillId="2" borderId="3" xfId="0" applyNumberFormat="1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4" fontId="5" fillId="2" borderId="0" xfId="0" applyNumberFormat="1" applyFont="1" applyFill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 indent="1"/>
      <protection locked="0"/>
    </xf>
    <xf numFmtId="4" fontId="5" fillId="5" borderId="3" xfId="0" applyNumberFormat="1" applyFont="1" applyFill="1" applyBorder="1" applyAlignment="1" applyProtection="1">
      <alignment vertical="center"/>
      <protection locked="0"/>
    </xf>
    <xf numFmtId="3" fontId="5" fillId="3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 indent="2"/>
      <protection locked="0"/>
    </xf>
    <xf numFmtId="165" fontId="5" fillId="5" borderId="3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9" fontId="5" fillId="5" borderId="3" xfId="1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9" fontId="5" fillId="0" borderId="0" xfId="0" applyNumberFormat="1" applyFont="1" applyAlignment="1" applyProtection="1">
      <alignment vertical="center"/>
      <protection locked="0"/>
    </xf>
    <xf numFmtId="9" fontId="5" fillId="0" borderId="0" xfId="1" applyFont="1" applyAlignment="1" applyProtection="1">
      <alignment vertical="center"/>
      <protection locked="0"/>
    </xf>
    <xf numFmtId="4" fontId="6" fillId="2" borderId="3" xfId="0" applyNumberFormat="1" applyFont="1" applyFill="1" applyBorder="1" applyAlignment="1" applyProtection="1">
      <alignment vertical="center"/>
    </xf>
    <xf numFmtId="4" fontId="5" fillId="2" borderId="3" xfId="0" applyNumberFormat="1" applyFont="1" applyFill="1" applyBorder="1" applyAlignment="1" applyProtection="1">
      <alignment vertical="center"/>
    </xf>
    <xf numFmtId="165" fontId="5" fillId="2" borderId="3" xfId="0" applyNumberFormat="1" applyFont="1" applyFill="1" applyBorder="1" applyAlignment="1" applyProtection="1">
      <alignment vertical="center"/>
    </xf>
    <xf numFmtId="4" fontId="5" fillId="0" borderId="3" xfId="0" applyNumberFormat="1" applyFont="1" applyFill="1" applyBorder="1" applyAlignment="1" applyProtection="1">
      <alignment vertical="center"/>
    </xf>
    <xf numFmtId="165" fontId="6" fillId="3" borderId="3" xfId="0" applyNumberFormat="1" applyFont="1" applyFill="1" applyBorder="1" applyAlignment="1" applyProtection="1">
      <alignment vertical="center"/>
    </xf>
    <xf numFmtId="4" fontId="5" fillId="0" borderId="3" xfId="0" applyNumberFormat="1" applyFont="1" applyBorder="1" applyAlignment="1" applyProtection="1">
      <alignment vertical="center"/>
    </xf>
    <xf numFmtId="4" fontId="6" fillId="3" borderId="3" xfId="0" applyNumberFormat="1" applyFont="1" applyFill="1" applyBorder="1" applyAlignment="1" applyProtection="1">
      <alignment vertical="center"/>
    </xf>
    <xf numFmtId="166" fontId="5" fillId="0" borderId="3" xfId="0" applyNumberFormat="1" applyFont="1" applyBorder="1" applyAlignment="1" applyProtection="1">
      <alignment vertical="center"/>
    </xf>
    <xf numFmtId="10" fontId="5" fillId="0" borderId="3" xfId="1" applyNumberFormat="1" applyFont="1" applyBorder="1" applyAlignment="1" applyProtection="1">
      <alignment vertical="center"/>
    </xf>
    <xf numFmtId="0" fontId="15" fillId="0" borderId="0" xfId="0" applyFont="1"/>
    <xf numFmtId="0" fontId="10" fillId="0" borderId="0" xfId="0" applyFont="1" applyFill="1" applyAlignment="1">
      <alignment horizontal="left" vertical="center"/>
    </xf>
    <xf numFmtId="0" fontId="5" fillId="5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2" fontId="5" fillId="5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indent="2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7" borderId="3" xfId="0" applyFont="1" applyFill="1" applyBorder="1" applyAlignment="1">
      <alignment horizontal="center" vertical="center"/>
    </xf>
    <xf numFmtId="0" fontId="19" fillId="8" borderId="12" xfId="0" applyFont="1" applyFill="1" applyBorder="1" applyAlignment="1">
      <alignment horizontal="center" vertical="center"/>
    </xf>
    <xf numFmtId="2" fontId="19" fillId="8" borderId="3" xfId="0" applyNumberFormat="1" applyFont="1" applyFill="1" applyBorder="1" applyAlignment="1">
      <alignment horizontal="center" vertical="center"/>
    </xf>
    <xf numFmtId="2" fontId="19" fillId="8" borderId="3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5" fillId="3" borderId="3" xfId="0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 indent="1"/>
    </xf>
    <xf numFmtId="2" fontId="5" fillId="2" borderId="3" xfId="0" applyNumberFormat="1" applyFont="1" applyFill="1" applyBorder="1" applyAlignment="1">
      <alignment horizontal="right" vertical="center"/>
    </xf>
    <xf numFmtId="0" fontId="19" fillId="8" borderId="3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left" vertical="center"/>
    </xf>
    <xf numFmtId="2" fontId="5" fillId="9" borderId="3" xfId="0" applyNumberFormat="1" applyFont="1" applyFill="1" applyBorder="1" applyAlignment="1">
      <alignment horizontal="center" vertical="center"/>
    </xf>
    <xf numFmtId="2" fontId="5" fillId="9" borderId="3" xfId="0" applyNumberFormat="1" applyFont="1" applyFill="1" applyBorder="1" applyAlignment="1">
      <alignment horizontal="right" vertical="center"/>
    </xf>
    <xf numFmtId="10" fontId="5" fillId="3" borderId="3" xfId="1" applyNumberFormat="1" applyFont="1" applyFill="1" applyBorder="1" applyAlignment="1">
      <alignment horizontal="center" vertical="center"/>
    </xf>
    <xf numFmtId="10" fontId="5" fillId="3" borderId="3" xfId="0" applyNumberFormat="1" applyFont="1" applyFill="1" applyBorder="1" applyAlignment="1">
      <alignment vertical="center"/>
    </xf>
    <xf numFmtId="10" fontId="19" fillId="8" borderId="3" xfId="1" applyNumberFormat="1" applyFont="1" applyFill="1" applyBorder="1" applyAlignment="1">
      <alignment horizontal="center" vertical="center"/>
    </xf>
    <xf numFmtId="10" fontId="19" fillId="8" borderId="3" xfId="1" applyNumberFormat="1" applyFont="1" applyFill="1" applyBorder="1" applyAlignment="1">
      <alignment horizontal="right" vertical="center"/>
    </xf>
    <xf numFmtId="10" fontId="5" fillId="0" borderId="3" xfId="1" applyNumberFormat="1" applyFont="1" applyFill="1" applyBorder="1" applyAlignment="1">
      <alignment horizontal="center" vertical="center"/>
    </xf>
    <xf numFmtId="10" fontId="5" fillId="2" borderId="3" xfId="1" applyNumberFormat="1" applyFont="1" applyFill="1" applyBorder="1" applyAlignment="1">
      <alignment horizontal="right" vertical="center"/>
    </xf>
    <xf numFmtId="10" fontId="5" fillId="3" borderId="3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 applyProtection="1">
      <alignment horizontal="left" vertical="center"/>
      <protection locked="0"/>
    </xf>
    <xf numFmtId="10" fontId="5" fillId="0" borderId="0" xfId="1" applyNumberFormat="1" applyFont="1" applyFill="1" applyBorder="1" applyAlignment="1">
      <alignment horizontal="center" vertical="center"/>
    </xf>
    <xf numFmtId="10" fontId="5" fillId="0" borderId="0" xfId="1" applyNumberFormat="1" applyFont="1" applyFill="1" applyBorder="1" applyAlignment="1">
      <alignment horizontal="right" vertical="center"/>
    </xf>
    <xf numFmtId="2" fontId="5" fillId="0" borderId="0" xfId="0" applyNumberFormat="1" applyFont="1" applyFill="1" applyBorder="1" applyAlignment="1">
      <alignment horizontal="center" vertical="center"/>
    </xf>
    <xf numFmtId="10" fontId="5" fillId="9" borderId="3" xfId="1" applyNumberFormat="1" applyFont="1" applyFill="1" applyBorder="1" applyAlignment="1">
      <alignment horizontal="center" vertical="center"/>
    </xf>
    <xf numFmtId="10" fontId="5" fillId="9" borderId="3" xfId="1" applyNumberFormat="1" applyFont="1" applyFill="1" applyBorder="1" applyAlignment="1">
      <alignment horizontal="right" vertical="center"/>
    </xf>
    <xf numFmtId="164" fontId="5" fillId="0" borderId="0" xfId="2" applyFont="1" applyAlignment="1">
      <alignment vertical="center"/>
    </xf>
    <xf numFmtId="0" fontId="5" fillId="5" borderId="3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67" fontId="5" fillId="5" borderId="4" xfId="0" applyNumberFormat="1" applyFont="1" applyFill="1" applyBorder="1" applyAlignment="1">
      <alignment horizontal="center" vertical="center"/>
    </xf>
    <xf numFmtId="167" fontId="5" fillId="5" borderId="1" xfId="0" applyNumberFormat="1" applyFont="1" applyFill="1" applyBorder="1" applyAlignment="1">
      <alignment horizontal="center" vertical="center"/>
    </xf>
    <xf numFmtId="167" fontId="5" fillId="5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" fontId="5" fillId="5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164" fontId="5" fillId="5" borderId="4" xfId="2" applyFont="1" applyFill="1" applyBorder="1" applyAlignment="1">
      <alignment horizontal="center" vertical="center"/>
    </xf>
    <xf numFmtId="164" fontId="5" fillId="5" borderId="1" xfId="2" applyFont="1" applyFill="1" applyBorder="1" applyAlignment="1">
      <alignment horizontal="center" vertical="center"/>
    </xf>
    <xf numFmtId="164" fontId="5" fillId="5" borderId="2" xfId="2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5" borderId="3" xfId="0" applyNumberFormat="1" applyFont="1" applyFill="1" applyBorder="1" applyAlignment="1">
      <alignment horizontal="center" vertical="center"/>
    </xf>
    <xf numFmtId="49" fontId="15" fillId="2" borderId="4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/>
    </xf>
    <xf numFmtId="49" fontId="15" fillId="2" borderId="3" xfId="0" applyNumberFormat="1" applyFont="1" applyFill="1" applyBorder="1" applyAlignment="1">
      <alignment horizontal="center" vertical="center"/>
    </xf>
    <xf numFmtId="0" fontId="15" fillId="2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 applyProtection="1">
      <alignment horizontal="left" vertical="center" indent="2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5" fillId="6" borderId="9" xfId="0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12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 indent="2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 indent="6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9" borderId="3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 indent="5"/>
    </xf>
    <xf numFmtId="0" fontId="5" fillId="0" borderId="1" xfId="0" applyFont="1" applyBorder="1" applyAlignment="1">
      <alignment horizontal="left" vertical="center" indent="5"/>
    </xf>
    <xf numFmtId="0" fontId="5" fillId="0" borderId="2" xfId="0" applyFont="1" applyBorder="1" applyAlignment="1">
      <alignment horizontal="left" vertical="center" indent="5"/>
    </xf>
    <xf numFmtId="0" fontId="5" fillId="0" borderId="4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left" vertical="center" indent="2"/>
    </xf>
    <xf numFmtId="0" fontId="5" fillId="0" borderId="2" xfId="0" applyFont="1" applyBorder="1" applyAlignment="1">
      <alignment horizontal="left" vertical="center" indent="2"/>
    </xf>
    <xf numFmtId="0" fontId="19" fillId="8" borderId="4" xfId="0" applyFont="1" applyFill="1" applyBorder="1" applyAlignment="1" applyProtection="1">
      <alignment horizontal="left" vertical="center"/>
      <protection locked="0"/>
    </xf>
    <xf numFmtId="0" fontId="19" fillId="8" borderId="1" xfId="0" applyFont="1" applyFill="1" applyBorder="1" applyAlignment="1" applyProtection="1">
      <alignment horizontal="left" vertical="center"/>
      <protection locked="0"/>
    </xf>
    <xf numFmtId="0" fontId="19" fillId="8" borderId="2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>
      <alignment horizontal="left" vertical="center" indent="2"/>
    </xf>
    <xf numFmtId="0" fontId="5" fillId="2" borderId="1" xfId="0" applyFont="1" applyFill="1" applyBorder="1" applyAlignment="1">
      <alignment horizontal="left" vertical="center" indent="2"/>
    </xf>
    <xf numFmtId="0" fontId="5" fillId="2" borderId="2" xfId="0" applyFont="1" applyFill="1" applyBorder="1" applyAlignment="1">
      <alignment horizontal="left" vertical="center" indent="2"/>
    </xf>
    <xf numFmtId="0" fontId="5" fillId="7" borderId="8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19" fillId="8" borderId="4" xfId="0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left" vertical="center"/>
    </xf>
    <xf numFmtId="0" fontId="19" fillId="8" borderId="2" xfId="0" applyFont="1" applyFill="1" applyBorder="1" applyAlignment="1">
      <alignment horizontal="left" vertical="center"/>
    </xf>
    <xf numFmtId="168" fontId="5" fillId="5" borderId="3" xfId="1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2" fillId="2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9E5"/>
      <color rgb="FF0033CC"/>
      <color rgb="FFFF37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>
                <a:latin typeface="Arial Narrow" panose="020B0606020202030204" pitchFamily="34" charset="0"/>
              </a:rPr>
              <a:t>GRAFICO</a:t>
            </a:r>
            <a:r>
              <a:rPr lang="es-PE" sz="1200" b="1" baseline="0">
                <a:latin typeface="Arial Narrow" panose="020B0606020202030204" pitchFamily="34" charset="0"/>
              </a:rPr>
              <a:t> DE PUNTO DE EQUILIBRIO</a:t>
            </a:r>
            <a:endParaRPr lang="es-PE" sz="1200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'7.3.FLUJO CAJA-EQUILIBRIO'!$A$57</c:f>
              <c:strCache>
                <c:ptCount val="1"/>
                <c:pt idx="0">
                  <c:v>Costos Totales Acumulados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'7.3.FLUJO CAJA-EQUILIBRIO'!$E$56:$I$56</c:f>
              <c:numCache>
                <c:formatCode>#,##0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'7.3.FLUJO CAJA-EQUILIBRIO'!$E$57:$I$57</c:f>
              <c:numCache>
                <c:formatCode>#,##0.00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7-4BD7-BB2E-4F6BB811F6AF}"/>
            </c:ext>
          </c:extLst>
        </c:ser>
        <c:ser>
          <c:idx val="1"/>
          <c:order val="1"/>
          <c:tx>
            <c:strRef>
              <c:f>'7.3.FLUJO CAJA-EQUILIBRIO'!$A$58</c:f>
              <c:strCache>
                <c:ptCount val="1"/>
                <c:pt idx="0">
                  <c:v>Ventas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'7.3.FLUJO CAJA-EQUILIBRIO'!$E$56:$I$56</c:f>
              <c:numCache>
                <c:formatCode>#,##0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'7.3.FLUJO CAJA-EQUILIBRIO'!$E$58:$I$58</c:f>
              <c:numCache>
                <c:formatCode>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7-4BD7-BB2E-4F6BB811F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449824"/>
        <c:axId val="290450608"/>
      </c:lineChart>
      <c:catAx>
        <c:axId val="29044982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90450608"/>
        <c:crosses val="autoZero"/>
        <c:auto val="1"/>
        <c:lblAlgn val="ctr"/>
        <c:lblOffset val="100"/>
        <c:noMultiLvlLbl val="0"/>
      </c:catAx>
      <c:valAx>
        <c:axId val="29045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9044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61</xdr:row>
      <xdr:rowOff>66675</xdr:rowOff>
    </xdr:from>
    <xdr:to>
      <xdr:col>9</xdr:col>
      <xdr:colOff>219075</xdr:colOff>
      <xdr:row>81</xdr:row>
      <xdr:rowOff>57151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DUCE\DESARROLLO%20DE%20FORMATOS\Ficha%20Nro.%2010.1-Registro%20del%20plan%20de%20negocio%20-%20V%20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ASPECTOS GENERALES"/>
      <sheetName val="2. ANALISIS DEL NEGOCIO"/>
      <sheetName val="3.OBJETIVOS - 4. MERCADO"/>
      <sheetName val="5. INVERS Y FINANC"/>
      <sheetName val="6. RENTABILIDAD Y P.E"/>
      <sheetName val="7. CRONOGRAMA DE EJEC"/>
      <sheetName val="8.CONCLUSIONES Y RECOMENDACIONE"/>
    </sheetNames>
    <sheetDataSet>
      <sheetData sheetId="0">
        <row r="4">
          <cell r="BU4" t="str">
            <v xml:space="preserve">MASCULINO </v>
          </cell>
        </row>
      </sheetData>
      <sheetData sheetId="1">
        <row r="3">
          <cell r="BS3" t="str">
            <v>A</v>
          </cell>
        </row>
        <row r="5">
          <cell r="BS5" t="str">
            <v>B</v>
          </cell>
        </row>
        <row r="7">
          <cell r="BS7" t="str">
            <v>C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54"/>
  <sheetViews>
    <sheetView showGridLines="0" tabSelected="1" view="pageBreakPreview" zoomScaleNormal="90" zoomScaleSheetLayoutView="100" workbookViewId="0">
      <selection activeCell="I19" sqref="I19"/>
    </sheetView>
  </sheetViews>
  <sheetFormatPr baseColWidth="10" defaultColWidth="11.44140625" defaultRowHeight="13.2" x14ac:dyDescent="0.3"/>
  <cols>
    <col min="1" max="1" width="3.44140625" style="1" bestFit="1" customWidth="1"/>
    <col min="2" max="5" width="8.6640625" style="1" customWidth="1"/>
    <col min="6" max="6" width="2.44140625" style="1" customWidth="1"/>
    <col min="7" max="10" width="5.6640625" style="1" customWidth="1"/>
    <col min="11" max="11" width="3.33203125" style="1" customWidth="1"/>
    <col min="12" max="12" width="9.109375" style="1" customWidth="1"/>
    <col min="13" max="14" width="5.6640625" style="1" customWidth="1"/>
    <col min="15" max="15" width="9.33203125" style="1" customWidth="1"/>
    <col min="16" max="16" width="11.33203125" style="1" customWidth="1"/>
    <col min="17" max="17" width="13.6640625" style="1" customWidth="1"/>
    <col min="18" max="16384" width="11.44140625" style="1"/>
  </cols>
  <sheetData>
    <row r="1" spans="2:75" ht="15.75" customHeight="1" thickBot="1" x14ac:dyDescent="0.35">
      <c r="B1" s="162" t="s">
        <v>286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4"/>
    </row>
    <row r="3" spans="2:75" x14ac:dyDescent="0.3">
      <c r="B3" s="165" t="s">
        <v>138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BW3" s="2" t="s">
        <v>112</v>
      </c>
    </row>
    <row r="4" spans="2:75" ht="8.25" customHeight="1" x14ac:dyDescent="0.3">
      <c r="BW4" s="1" t="s">
        <v>118</v>
      </c>
    </row>
    <row r="5" spans="2:75" x14ac:dyDescent="0.3">
      <c r="B5" s="18" t="s">
        <v>131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2:75" ht="8.25" customHeight="1" x14ac:dyDescent="0.3"/>
    <row r="7" spans="2:75" x14ac:dyDescent="0.3">
      <c r="B7" s="23" t="s">
        <v>122</v>
      </c>
    </row>
    <row r="8" spans="2:75" ht="16.5" customHeight="1" x14ac:dyDescent="0.3">
      <c r="B8" s="166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8"/>
    </row>
    <row r="9" spans="2:75" ht="3" customHeight="1" x14ac:dyDescent="0.3">
      <c r="B9" s="3"/>
    </row>
    <row r="10" spans="2:75" ht="15" customHeight="1" x14ac:dyDescent="0.3">
      <c r="B10" s="1" t="s">
        <v>0</v>
      </c>
      <c r="D10" s="3"/>
      <c r="G10" s="1" t="s">
        <v>123</v>
      </c>
      <c r="L10" s="172" t="s">
        <v>124</v>
      </c>
      <c r="M10" s="172"/>
      <c r="N10" s="172"/>
      <c r="O10" s="172"/>
      <c r="P10" s="172"/>
      <c r="Q10" s="172"/>
    </row>
    <row r="11" spans="2:75" s="3" customFormat="1" x14ac:dyDescent="0.3">
      <c r="B11" s="161"/>
      <c r="C11" s="161"/>
      <c r="D11" s="161"/>
      <c r="E11" s="161"/>
      <c r="F11" s="10"/>
      <c r="G11" s="169"/>
      <c r="H11" s="170"/>
      <c r="I11" s="170"/>
      <c r="J11" s="171"/>
      <c r="L11" s="166"/>
      <c r="M11" s="167"/>
      <c r="N11" s="167"/>
      <c r="O11" s="167"/>
      <c r="P11" s="167"/>
      <c r="Q11" s="168"/>
    </row>
    <row r="12" spans="2:75" ht="3" customHeight="1" x14ac:dyDescent="0.3">
      <c r="B12" s="8"/>
      <c r="C12" s="8"/>
      <c r="D12" s="8"/>
      <c r="E12" s="8"/>
    </row>
    <row r="13" spans="2:75" x14ac:dyDescent="0.3">
      <c r="B13" s="23" t="s">
        <v>125</v>
      </c>
      <c r="G13" s="1" t="s">
        <v>126</v>
      </c>
      <c r="L13" s="23" t="s">
        <v>127</v>
      </c>
    </row>
    <row r="14" spans="2:75" s="3" customFormat="1" x14ac:dyDescent="0.3">
      <c r="B14" s="161"/>
      <c r="C14" s="161"/>
      <c r="D14" s="161"/>
      <c r="E14" s="161"/>
      <c r="G14" s="161"/>
      <c r="H14" s="161"/>
      <c r="I14" s="161"/>
      <c r="J14" s="161"/>
      <c r="L14" s="166"/>
      <c r="M14" s="167"/>
      <c r="N14" s="167"/>
      <c r="O14" s="167"/>
      <c r="P14" s="167"/>
      <c r="Q14" s="168"/>
    </row>
    <row r="15" spans="2:75" ht="3" customHeight="1" x14ac:dyDescent="0.3">
      <c r="B15" s="3"/>
      <c r="D15" s="3"/>
      <c r="E15" s="3"/>
    </row>
    <row r="16" spans="2:75" x14ac:dyDescent="0.3">
      <c r="B16" s="23" t="s">
        <v>128</v>
      </c>
    </row>
    <row r="17" spans="1:18" x14ac:dyDescent="0.3">
      <c r="B17" s="166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8"/>
    </row>
    <row r="18" spans="1:18" ht="3" customHeight="1" x14ac:dyDescent="0.3"/>
    <row r="19" spans="1:18" x14ac:dyDescent="0.3">
      <c r="B19" s="23" t="s">
        <v>129</v>
      </c>
      <c r="L19" s="23" t="s">
        <v>130</v>
      </c>
    </row>
    <row r="20" spans="1:18" s="3" customFormat="1" x14ac:dyDescent="0.3">
      <c r="B20" s="161"/>
      <c r="C20" s="161"/>
      <c r="D20" s="161"/>
      <c r="E20" s="161"/>
      <c r="F20" s="161"/>
      <c r="G20" s="161"/>
      <c r="H20" s="161"/>
      <c r="I20" s="161"/>
      <c r="J20" s="161"/>
      <c r="L20" s="166"/>
      <c r="M20" s="167"/>
      <c r="N20" s="167"/>
      <c r="O20" s="167"/>
      <c r="P20" s="167"/>
      <c r="Q20" s="168"/>
    </row>
    <row r="22" spans="1:18" x14ac:dyDescent="0.3">
      <c r="B22" s="18" t="s">
        <v>140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4" spans="1:18" s="7" customFormat="1" ht="12.75" customHeight="1" x14ac:dyDescent="0.3">
      <c r="B24" s="174" t="s">
        <v>132</v>
      </c>
      <c r="C24" s="174"/>
      <c r="D24" s="174" t="s">
        <v>133</v>
      </c>
      <c r="E24" s="174"/>
      <c r="F24" s="174" t="s">
        <v>134</v>
      </c>
      <c r="G24" s="174"/>
      <c r="H24" s="174"/>
      <c r="I24" s="174"/>
      <c r="J24" s="174"/>
      <c r="K24" s="174" t="s">
        <v>1</v>
      </c>
      <c r="L24" s="174"/>
      <c r="M24" s="174" t="s">
        <v>135</v>
      </c>
      <c r="N24" s="174"/>
      <c r="O24" s="22" t="s">
        <v>5</v>
      </c>
      <c r="P24" s="120" t="s">
        <v>296</v>
      </c>
      <c r="Q24" s="120" t="s">
        <v>297</v>
      </c>
    </row>
    <row r="25" spans="1:18" ht="15" customHeight="1" x14ac:dyDescent="0.3">
      <c r="A25" s="1">
        <v>1</v>
      </c>
      <c r="B25" s="161"/>
      <c r="C25" s="161"/>
      <c r="D25" s="161"/>
      <c r="E25" s="161"/>
      <c r="F25" s="173"/>
      <c r="G25" s="173"/>
      <c r="H25" s="173"/>
      <c r="I25" s="173"/>
      <c r="J25" s="173"/>
      <c r="K25" s="161"/>
      <c r="L25" s="161"/>
      <c r="M25" s="161"/>
      <c r="N25" s="161"/>
      <c r="O25" s="121"/>
      <c r="P25" s="121"/>
      <c r="Q25" s="117"/>
      <c r="R25" s="4"/>
    </row>
    <row r="26" spans="1:18" ht="15" customHeight="1" x14ac:dyDescent="0.3">
      <c r="A26" s="1">
        <v>2</v>
      </c>
      <c r="B26" s="161"/>
      <c r="C26" s="161"/>
      <c r="D26" s="161"/>
      <c r="E26" s="161"/>
      <c r="F26" s="173"/>
      <c r="G26" s="173"/>
      <c r="H26" s="173"/>
      <c r="I26" s="173"/>
      <c r="J26" s="173"/>
      <c r="K26" s="161"/>
      <c r="L26" s="161"/>
      <c r="M26" s="161"/>
      <c r="N26" s="161"/>
      <c r="O26" s="121"/>
      <c r="P26" s="121"/>
      <c r="Q26" s="117"/>
    </row>
    <row r="27" spans="1:18" ht="15" customHeight="1" x14ac:dyDescent="0.3">
      <c r="A27" s="1">
        <v>3</v>
      </c>
      <c r="B27" s="161"/>
      <c r="C27" s="161"/>
      <c r="D27" s="161"/>
      <c r="E27" s="161"/>
      <c r="F27" s="173"/>
      <c r="G27" s="173"/>
      <c r="H27" s="173"/>
      <c r="I27" s="173"/>
      <c r="J27" s="173"/>
      <c r="K27" s="161"/>
      <c r="L27" s="161"/>
      <c r="M27" s="161"/>
      <c r="N27" s="161"/>
      <c r="O27" s="121"/>
      <c r="P27" s="121"/>
      <c r="Q27" s="117"/>
    </row>
    <row r="28" spans="1:18" ht="15" customHeight="1" x14ac:dyDescent="0.3">
      <c r="A28" s="1">
        <v>4</v>
      </c>
      <c r="B28" s="161"/>
      <c r="C28" s="161"/>
      <c r="D28" s="161"/>
      <c r="E28" s="161"/>
      <c r="F28" s="173"/>
      <c r="G28" s="173"/>
      <c r="H28" s="173"/>
      <c r="I28" s="173"/>
      <c r="J28" s="173"/>
      <c r="K28" s="161"/>
      <c r="L28" s="161"/>
      <c r="M28" s="161"/>
      <c r="N28" s="161"/>
      <c r="O28" s="121"/>
      <c r="P28" s="121"/>
      <c r="Q28" s="117"/>
    </row>
    <row r="29" spans="1:18" ht="15" customHeight="1" x14ac:dyDescent="0.3">
      <c r="A29" s="1">
        <v>5</v>
      </c>
      <c r="B29" s="161"/>
      <c r="C29" s="161"/>
      <c r="D29" s="161"/>
      <c r="E29" s="161"/>
      <c r="F29" s="173"/>
      <c r="G29" s="173"/>
      <c r="H29" s="173"/>
      <c r="I29" s="173"/>
      <c r="J29" s="173"/>
      <c r="K29" s="161"/>
      <c r="L29" s="161"/>
      <c r="M29" s="161"/>
      <c r="N29" s="161"/>
      <c r="O29" s="121"/>
      <c r="P29" s="121"/>
      <c r="Q29" s="117"/>
    </row>
    <row r="30" spans="1:18" ht="15" customHeight="1" x14ac:dyDescent="0.3">
      <c r="A30" s="1">
        <v>6</v>
      </c>
      <c r="B30" s="161"/>
      <c r="C30" s="161"/>
      <c r="D30" s="161"/>
      <c r="E30" s="161"/>
      <c r="F30" s="173"/>
      <c r="G30" s="173"/>
      <c r="H30" s="173"/>
      <c r="I30" s="173"/>
      <c r="J30" s="173"/>
      <c r="K30" s="161"/>
      <c r="L30" s="161"/>
      <c r="M30" s="161"/>
      <c r="N30" s="161"/>
      <c r="O30" s="121"/>
      <c r="P30" s="121"/>
      <c r="Q30" s="117"/>
    </row>
    <row r="31" spans="1:18" ht="15" customHeight="1" x14ac:dyDescent="0.3">
      <c r="A31" s="1">
        <v>7</v>
      </c>
      <c r="B31" s="161"/>
      <c r="C31" s="161"/>
      <c r="D31" s="161"/>
      <c r="E31" s="161"/>
      <c r="F31" s="173"/>
      <c r="G31" s="173"/>
      <c r="H31" s="173"/>
      <c r="I31" s="173"/>
      <c r="J31" s="173"/>
      <c r="K31" s="161"/>
      <c r="L31" s="161"/>
      <c r="M31" s="161"/>
      <c r="N31" s="161"/>
      <c r="O31" s="121"/>
      <c r="P31" s="121"/>
      <c r="Q31" s="117"/>
    </row>
    <row r="32" spans="1:18" ht="15" customHeight="1" x14ac:dyDescent="0.3">
      <c r="A32" s="1">
        <v>8</v>
      </c>
      <c r="B32" s="161"/>
      <c r="C32" s="161"/>
      <c r="D32" s="161"/>
      <c r="E32" s="161"/>
      <c r="F32" s="173"/>
      <c r="G32" s="173"/>
      <c r="H32" s="173"/>
      <c r="I32" s="173"/>
      <c r="J32" s="173"/>
      <c r="K32" s="161"/>
      <c r="L32" s="161"/>
      <c r="M32" s="161"/>
      <c r="N32" s="161"/>
      <c r="O32" s="121"/>
      <c r="P32" s="121"/>
      <c r="Q32" s="117"/>
    </row>
    <row r="33" spans="1:17" ht="15" customHeight="1" x14ac:dyDescent="0.3">
      <c r="A33" s="1">
        <v>9</v>
      </c>
      <c r="B33" s="161"/>
      <c r="C33" s="161"/>
      <c r="D33" s="161"/>
      <c r="E33" s="161"/>
      <c r="F33" s="173"/>
      <c r="G33" s="173"/>
      <c r="H33" s="173"/>
      <c r="I33" s="173"/>
      <c r="J33" s="173"/>
      <c r="K33" s="161"/>
      <c r="L33" s="161"/>
      <c r="M33" s="161"/>
      <c r="N33" s="161"/>
      <c r="O33" s="121"/>
      <c r="P33" s="121"/>
      <c r="Q33" s="117"/>
    </row>
    <row r="34" spans="1:17" ht="15" customHeight="1" x14ac:dyDescent="0.3">
      <c r="A34" s="1">
        <v>10</v>
      </c>
      <c r="B34" s="161"/>
      <c r="C34" s="161"/>
      <c r="D34" s="161"/>
      <c r="E34" s="161"/>
      <c r="F34" s="173"/>
      <c r="G34" s="173"/>
      <c r="H34" s="173"/>
      <c r="I34" s="173"/>
      <c r="J34" s="173"/>
      <c r="K34" s="161"/>
      <c r="L34" s="161"/>
      <c r="M34" s="161"/>
      <c r="N34" s="161"/>
      <c r="O34" s="121"/>
      <c r="P34" s="121"/>
      <c r="Q34" s="117"/>
    </row>
    <row r="35" spans="1:17" ht="15" customHeight="1" x14ac:dyDescent="0.3">
      <c r="A35" s="1">
        <v>11</v>
      </c>
      <c r="B35" s="161"/>
      <c r="C35" s="161"/>
      <c r="D35" s="161"/>
      <c r="E35" s="161"/>
      <c r="F35" s="173"/>
      <c r="G35" s="173"/>
      <c r="H35" s="173"/>
      <c r="I35" s="173"/>
      <c r="J35" s="173"/>
      <c r="K35" s="161"/>
      <c r="L35" s="161"/>
      <c r="M35" s="161"/>
      <c r="N35" s="161"/>
      <c r="O35" s="121"/>
      <c r="P35" s="121"/>
      <c r="Q35" s="117"/>
    </row>
    <row r="36" spans="1:17" ht="15" customHeight="1" x14ac:dyDescent="0.3">
      <c r="A36" s="1">
        <v>12</v>
      </c>
      <c r="B36" s="161"/>
      <c r="C36" s="161"/>
      <c r="D36" s="161"/>
      <c r="E36" s="161"/>
      <c r="F36" s="173"/>
      <c r="G36" s="173"/>
      <c r="H36" s="173"/>
      <c r="I36" s="173"/>
      <c r="J36" s="173"/>
      <c r="K36" s="161"/>
      <c r="L36" s="161"/>
      <c r="M36" s="161"/>
      <c r="N36" s="161"/>
      <c r="O36" s="121"/>
      <c r="P36" s="121"/>
      <c r="Q36" s="117"/>
    </row>
    <row r="37" spans="1:17" ht="15" customHeight="1" x14ac:dyDescent="0.3">
      <c r="A37" s="1">
        <v>13</v>
      </c>
      <c r="B37" s="161"/>
      <c r="C37" s="161"/>
      <c r="D37" s="161"/>
      <c r="E37" s="161"/>
      <c r="F37" s="173"/>
      <c r="G37" s="173"/>
      <c r="H37" s="173"/>
      <c r="I37" s="173"/>
      <c r="J37" s="173"/>
      <c r="K37" s="161"/>
      <c r="L37" s="161"/>
      <c r="M37" s="161"/>
      <c r="N37" s="161"/>
      <c r="O37" s="121"/>
      <c r="P37" s="121"/>
      <c r="Q37" s="117"/>
    </row>
    <row r="38" spans="1:17" ht="15" customHeight="1" x14ac:dyDescent="0.3">
      <c r="A38" s="1">
        <v>14</v>
      </c>
      <c r="B38" s="161"/>
      <c r="C38" s="161"/>
      <c r="D38" s="161"/>
      <c r="E38" s="161"/>
      <c r="F38" s="173"/>
      <c r="G38" s="173"/>
      <c r="H38" s="173"/>
      <c r="I38" s="173"/>
      <c r="J38" s="173"/>
      <c r="K38" s="161"/>
      <c r="L38" s="161"/>
      <c r="M38" s="161"/>
      <c r="N38" s="161"/>
      <c r="O38" s="121"/>
      <c r="P38" s="121"/>
      <c r="Q38" s="117"/>
    </row>
    <row r="39" spans="1:17" ht="15" customHeight="1" x14ac:dyDescent="0.3">
      <c r="A39" s="1">
        <v>15</v>
      </c>
      <c r="B39" s="161"/>
      <c r="C39" s="161"/>
      <c r="D39" s="161"/>
      <c r="E39" s="161"/>
      <c r="F39" s="173"/>
      <c r="G39" s="173"/>
      <c r="H39" s="173"/>
      <c r="I39" s="173"/>
      <c r="J39" s="173"/>
      <c r="K39" s="161"/>
      <c r="L39" s="161"/>
      <c r="M39" s="161"/>
      <c r="N39" s="161"/>
      <c r="O39" s="121"/>
      <c r="P39" s="121"/>
      <c r="Q39" s="117"/>
    </row>
    <row r="40" spans="1:17" ht="15" customHeight="1" x14ac:dyDescent="0.3">
      <c r="A40" s="1">
        <v>16</v>
      </c>
      <c r="B40" s="161"/>
      <c r="C40" s="161"/>
      <c r="D40" s="161"/>
      <c r="E40" s="161"/>
      <c r="F40" s="173"/>
      <c r="G40" s="173"/>
      <c r="H40" s="173"/>
      <c r="I40" s="173"/>
      <c r="J40" s="173"/>
      <c r="K40" s="161"/>
      <c r="L40" s="161"/>
      <c r="M40" s="161"/>
      <c r="N40" s="161"/>
      <c r="O40" s="121"/>
      <c r="P40" s="121"/>
      <c r="Q40" s="117"/>
    </row>
    <row r="41" spans="1:17" ht="15" customHeight="1" x14ac:dyDescent="0.3">
      <c r="A41" s="1">
        <v>17</v>
      </c>
      <c r="B41" s="161"/>
      <c r="C41" s="161"/>
      <c r="D41" s="161"/>
      <c r="E41" s="161"/>
      <c r="F41" s="173"/>
      <c r="G41" s="173"/>
      <c r="H41" s="173"/>
      <c r="I41" s="173"/>
      <c r="J41" s="173"/>
      <c r="K41" s="161"/>
      <c r="L41" s="161"/>
      <c r="M41" s="161"/>
      <c r="N41" s="161"/>
      <c r="O41" s="121"/>
      <c r="P41" s="121"/>
      <c r="Q41" s="117"/>
    </row>
    <row r="42" spans="1:17" ht="15" customHeight="1" x14ac:dyDescent="0.3">
      <c r="A42" s="1">
        <v>18</v>
      </c>
      <c r="B42" s="161"/>
      <c r="C42" s="161"/>
      <c r="D42" s="161"/>
      <c r="E42" s="161"/>
      <c r="F42" s="173"/>
      <c r="G42" s="173"/>
      <c r="H42" s="173"/>
      <c r="I42" s="173"/>
      <c r="J42" s="173"/>
      <c r="K42" s="161"/>
      <c r="L42" s="161"/>
      <c r="M42" s="161"/>
      <c r="N42" s="161"/>
      <c r="O42" s="121"/>
      <c r="P42" s="121"/>
      <c r="Q42" s="117"/>
    </row>
    <row r="43" spans="1:17" ht="15" customHeight="1" x14ac:dyDescent="0.3">
      <c r="A43" s="1">
        <v>19</v>
      </c>
      <c r="B43" s="161"/>
      <c r="C43" s="161"/>
      <c r="D43" s="161"/>
      <c r="E43" s="161"/>
      <c r="F43" s="173"/>
      <c r="G43" s="173"/>
      <c r="H43" s="173"/>
      <c r="I43" s="173"/>
      <c r="J43" s="173"/>
      <c r="K43" s="161"/>
      <c r="L43" s="161"/>
      <c r="M43" s="161"/>
      <c r="N43" s="161"/>
      <c r="O43" s="121"/>
      <c r="P43" s="121"/>
      <c r="Q43" s="117"/>
    </row>
    <row r="44" spans="1:17" ht="15" customHeight="1" x14ac:dyDescent="0.3">
      <c r="A44" s="1">
        <v>20</v>
      </c>
      <c r="B44" s="161"/>
      <c r="C44" s="161"/>
      <c r="D44" s="161"/>
      <c r="E44" s="161"/>
      <c r="F44" s="173"/>
      <c r="G44" s="173"/>
      <c r="H44" s="173"/>
      <c r="I44" s="173"/>
      <c r="J44" s="173"/>
      <c r="K44" s="161"/>
      <c r="L44" s="161"/>
      <c r="M44" s="161"/>
      <c r="N44" s="161"/>
      <c r="O44" s="121"/>
      <c r="P44" s="121"/>
      <c r="Q44" s="117"/>
    </row>
    <row r="45" spans="1:17" ht="15" customHeight="1" x14ac:dyDescent="0.3">
      <c r="A45" s="1">
        <v>21</v>
      </c>
      <c r="B45" s="161"/>
      <c r="C45" s="161"/>
      <c r="D45" s="161"/>
      <c r="E45" s="161"/>
      <c r="F45" s="173"/>
      <c r="G45" s="173"/>
      <c r="H45" s="173"/>
      <c r="I45" s="173"/>
      <c r="J45" s="173"/>
      <c r="K45" s="161"/>
      <c r="L45" s="161"/>
      <c r="M45" s="161"/>
      <c r="N45" s="161"/>
      <c r="O45" s="121"/>
      <c r="P45" s="121"/>
      <c r="Q45" s="117"/>
    </row>
    <row r="46" spans="1:17" ht="15" customHeight="1" x14ac:dyDescent="0.3">
      <c r="A46" s="1">
        <v>22</v>
      </c>
      <c r="B46" s="161"/>
      <c r="C46" s="161"/>
      <c r="D46" s="161"/>
      <c r="E46" s="161"/>
      <c r="F46" s="173"/>
      <c r="G46" s="173"/>
      <c r="H46" s="173"/>
      <c r="I46" s="173"/>
      <c r="J46" s="173"/>
      <c r="K46" s="161"/>
      <c r="L46" s="161"/>
      <c r="M46" s="161"/>
      <c r="N46" s="161"/>
      <c r="O46" s="121"/>
      <c r="P46" s="121"/>
      <c r="Q46" s="117"/>
    </row>
    <row r="47" spans="1:17" ht="15" customHeight="1" x14ac:dyDescent="0.3">
      <c r="A47" s="1">
        <v>23</v>
      </c>
      <c r="B47" s="161"/>
      <c r="C47" s="161"/>
      <c r="D47" s="161"/>
      <c r="E47" s="161"/>
      <c r="F47" s="173"/>
      <c r="G47" s="173"/>
      <c r="H47" s="173"/>
      <c r="I47" s="173"/>
      <c r="J47" s="173"/>
      <c r="K47" s="161"/>
      <c r="L47" s="161"/>
      <c r="M47" s="161"/>
      <c r="N47" s="161"/>
      <c r="O47" s="121"/>
      <c r="P47" s="121"/>
      <c r="Q47" s="117"/>
    </row>
    <row r="48" spans="1:17" ht="15" customHeight="1" x14ac:dyDescent="0.3">
      <c r="A48" s="1">
        <v>24</v>
      </c>
      <c r="B48" s="161"/>
      <c r="C48" s="161"/>
      <c r="D48" s="161"/>
      <c r="E48" s="161"/>
      <c r="F48" s="173"/>
      <c r="G48" s="173"/>
      <c r="H48" s="173"/>
      <c r="I48" s="173"/>
      <c r="J48" s="173"/>
      <c r="K48" s="161"/>
      <c r="L48" s="161"/>
      <c r="M48" s="161"/>
      <c r="N48" s="161"/>
      <c r="O48" s="121"/>
      <c r="P48" s="121"/>
      <c r="Q48" s="117"/>
    </row>
    <row r="49" spans="1:17" ht="15" customHeight="1" x14ac:dyDescent="0.3">
      <c r="A49" s="1">
        <v>25</v>
      </c>
      <c r="B49" s="161"/>
      <c r="C49" s="161"/>
      <c r="D49" s="161"/>
      <c r="E49" s="161"/>
      <c r="F49" s="173"/>
      <c r="G49" s="173"/>
      <c r="H49" s="173"/>
      <c r="I49" s="173"/>
      <c r="J49" s="173"/>
      <c r="K49" s="161"/>
      <c r="L49" s="161"/>
      <c r="M49" s="161"/>
      <c r="N49" s="161"/>
      <c r="O49" s="121"/>
      <c r="P49" s="121"/>
      <c r="Q49" s="117"/>
    </row>
    <row r="50" spans="1:17" ht="15" customHeight="1" x14ac:dyDescent="0.3">
      <c r="A50" s="1">
        <v>26</v>
      </c>
      <c r="B50" s="161"/>
      <c r="C50" s="161"/>
      <c r="D50" s="161"/>
      <c r="E50" s="161"/>
      <c r="F50" s="173"/>
      <c r="G50" s="173"/>
      <c r="H50" s="173"/>
      <c r="I50" s="173"/>
      <c r="J50" s="173"/>
      <c r="K50" s="161"/>
      <c r="L50" s="161"/>
      <c r="M50" s="161"/>
      <c r="N50" s="161"/>
      <c r="O50" s="121"/>
      <c r="P50" s="121"/>
      <c r="Q50" s="117"/>
    </row>
    <row r="51" spans="1:17" ht="15" customHeight="1" x14ac:dyDescent="0.3">
      <c r="A51" s="1">
        <v>27</v>
      </c>
      <c r="B51" s="161"/>
      <c r="C51" s="161"/>
      <c r="D51" s="161"/>
      <c r="E51" s="161"/>
      <c r="F51" s="173"/>
      <c r="G51" s="173"/>
      <c r="H51" s="173"/>
      <c r="I51" s="173"/>
      <c r="J51" s="173"/>
      <c r="K51" s="161"/>
      <c r="L51" s="161"/>
      <c r="M51" s="161"/>
      <c r="N51" s="161"/>
      <c r="O51" s="121"/>
      <c r="P51" s="121"/>
      <c r="Q51" s="117"/>
    </row>
    <row r="52" spans="1:17" ht="15" customHeight="1" x14ac:dyDescent="0.3">
      <c r="A52" s="1">
        <v>28</v>
      </c>
      <c r="B52" s="161"/>
      <c r="C52" s="161"/>
      <c r="D52" s="161"/>
      <c r="E52" s="161"/>
      <c r="F52" s="173"/>
      <c r="G52" s="173"/>
      <c r="H52" s="173"/>
      <c r="I52" s="173"/>
      <c r="J52" s="173"/>
      <c r="K52" s="161"/>
      <c r="L52" s="161"/>
      <c r="M52" s="161"/>
      <c r="N52" s="161"/>
      <c r="O52" s="121"/>
      <c r="P52" s="121"/>
      <c r="Q52" s="117"/>
    </row>
    <row r="53" spans="1:17" ht="15" customHeight="1" x14ac:dyDescent="0.3">
      <c r="A53" s="1">
        <v>29</v>
      </c>
      <c r="B53" s="161"/>
      <c r="C53" s="161"/>
      <c r="D53" s="161"/>
      <c r="E53" s="161"/>
      <c r="F53" s="173"/>
      <c r="G53" s="173"/>
      <c r="H53" s="173"/>
      <c r="I53" s="173"/>
      <c r="J53" s="173"/>
      <c r="K53" s="161"/>
      <c r="L53" s="161"/>
      <c r="M53" s="161"/>
      <c r="N53" s="161"/>
      <c r="O53" s="121"/>
      <c r="P53" s="121"/>
      <c r="Q53" s="117"/>
    </row>
    <row r="54" spans="1:17" ht="15" customHeight="1" x14ac:dyDescent="0.3">
      <c r="A54" s="1">
        <v>30</v>
      </c>
      <c r="B54" s="161"/>
      <c r="C54" s="161"/>
      <c r="D54" s="161"/>
      <c r="E54" s="161"/>
      <c r="F54" s="173"/>
      <c r="G54" s="173"/>
      <c r="H54" s="173"/>
      <c r="I54" s="173"/>
      <c r="J54" s="173"/>
      <c r="K54" s="161"/>
      <c r="L54" s="161"/>
      <c r="M54" s="161"/>
      <c r="N54" s="161"/>
      <c r="O54" s="121"/>
      <c r="P54" s="121"/>
      <c r="Q54" s="117"/>
    </row>
  </sheetData>
  <mergeCells count="168">
    <mergeCell ref="M24:N24"/>
    <mergeCell ref="M25:N25"/>
    <mergeCell ref="M26:N26"/>
    <mergeCell ref="K24:L24"/>
    <mergeCell ref="K34:L34"/>
    <mergeCell ref="K35:L35"/>
    <mergeCell ref="K36:L36"/>
    <mergeCell ref="K37:L37"/>
    <mergeCell ref="K29:L29"/>
    <mergeCell ref="K30:L30"/>
    <mergeCell ref="K31:L31"/>
    <mergeCell ref="K32:L32"/>
    <mergeCell ref="K25:L25"/>
    <mergeCell ref="K26:L26"/>
    <mergeCell ref="K27:L27"/>
    <mergeCell ref="K28:L28"/>
    <mergeCell ref="F24:J24"/>
    <mergeCell ref="F25:J25"/>
    <mergeCell ref="F26:J26"/>
    <mergeCell ref="F27:J27"/>
    <mergeCell ref="F28:J28"/>
    <mergeCell ref="F29:J29"/>
    <mergeCell ref="F30:J30"/>
    <mergeCell ref="F31:J31"/>
    <mergeCell ref="F32:J32"/>
    <mergeCell ref="F33:J33"/>
    <mergeCell ref="F40:J40"/>
    <mergeCell ref="F41:J41"/>
    <mergeCell ref="F42:J42"/>
    <mergeCell ref="F43:J43"/>
    <mergeCell ref="F44:J44"/>
    <mergeCell ref="K50:L50"/>
    <mergeCell ref="K51:L51"/>
    <mergeCell ref="K52:L52"/>
    <mergeCell ref="K33:L33"/>
    <mergeCell ref="F51:J51"/>
    <mergeCell ref="F52:J52"/>
    <mergeCell ref="F34:J34"/>
    <mergeCell ref="K38:L38"/>
    <mergeCell ref="K39:L39"/>
    <mergeCell ref="F50:J50"/>
    <mergeCell ref="F45:J45"/>
    <mergeCell ref="F35:J35"/>
    <mergeCell ref="F36:J36"/>
    <mergeCell ref="F37:J37"/>
    <mergeCell ref="F38:J38"/>
    <mergeCell ref="F39:J39"/>
    <mergeCell ref="K53:L53"/>
    <mergeCell ref="K54:L54"/>
    <mergeCell ref="K45:L45"/>
    <mergeCell ref="K46:L46"/>
    <mergeCell ref="K47:L47"/>
    <mergeCell ref="K48:L48"/>
    <mergeCell ref="K49:L49"/>
    <mergeCell ref="K40:L40"/>
    <mergeCell ref="K41:L41"/>
    <mergeCell ref="K42:L42"/>
    <mergeCell ref="K43:L43"/>
    <mergeCell ref="K44:L44"/>
    <mergeCell ref="B32:C32"/>
    <mergeCell ref="B33:C33"/>
    <mergeCell ref="B40:C40"/>
    <mergeCell ref="B41:C41"/>
    <mergeCell ref="B34:C34"/>
    <mergeCell ref="B35:C35"/>
    <mergeCell ref="D34:E34"/>
    <mergeCell ref="D35:E35"/>
    <mergeCell ref="D32:E32"/>
    <mergeCell ref="D33:E33"/>
    <mergeCell ref="B36:C36"/>
    <mergeCell ref="B37:C37"/>
    <mergeCell ref="D36:E36"/>
    <mergeCell ref="D37:E37"/>
    <mergeCell ref="D40:E40"/>
    <mergeCell ref="D41:E41"/>
    <mergeCell ref="B24:C24"/>
    <mergeCell ref="D24:E24"/>
    <mergeCell ref="B25:C25"/>
    <mergeCell ref="B26:C26"/>
    <mergeCell ref="B27:C27"/>
    <mergeCell ref="B28:C28"/>
    <mergeCell ref="B29:C29"/>
    <mergeCell ref="B30:C30"/>
    <mergeCell ref="B31:C31"/>
    <mergeCell ref="D25:E25"/>
    <mergeCell ref="D26:E26"/>
    <mergeCell ref="D27:E27"/>
    <mergeCell ref="D28:E28"/>
    <mergeCell ref="D29:E29"/>
    <mergeCell ref="D30:E30"/>
    <mergeCell ref="D31:E31"/>
    <mergeCell ref="M52:N52"/>
    <mergeCell ref="M53:N53"/>
    <mergeCell ref="M54:N54"/>
    <mergeCell ref="M45:N45"/>
    <mergeCell ref="M46:N46"/>
    <mergeCell ref="M47:N47"/>
    <mergeCell ref="M48:N48"/>
    <mergeCell ref="M49:N49"/>
    <mergeCell ref="B48:C48"/>
    <mergeCell ref="B49:C49"/>
    <mergeCell ref="B50:C50"/>
    <mergeCell ref="B51:C51"/>
    <mergeCell ref="B52:C52"/>
    <mergeCell ref="D48:E48"/>
    <mergeCell ref="D49:E49"/>
    <mergeCell ref="D50:E50"/>
    <mergeCell ref="D51:E51"/>
    <mergeCell ref="D52:E52"/>
    <mergeCell ref="F53:J53"/>
    <mergeCell ref="F54:J54"/>
    <mergeCell ref="F46:J46"/>
    <mergeCell ref="F47:J47"/>
    <mergeCell ref="F48:J48"/>
    <mergeCell ref="F49:J49"/>
    <mergeCell ref="M43:N43"/>
    <mergeCell ref="M44:N44"/>
    <mergeCell ref="M29:N29"/>
    <mergeCell ref="M30:N30"/>
    <mergeCell ref="M31:N31"/>
    <mergeCell ref="M32:N32"/>
    <mergeCell ref="M33:N33"/>
    <mergeCell ref="M50:N50"/>
    <mergeCell ref="M51:N51"/>
    <mergeCell ref="M34:N34"/>
    <mergeCell ref="M35:N35"/>
    <mergeCell ref="M36:N36"/>
    <mergeCell ref="M37:N37"/>
    <mergeCell ref="M38:N38"/>
    <mergeCell ref="M39:N39"/>
    <mergeCell ref="M40:N40"/>
    <mergeCell ref="M41:N41"/>
    <mergeCell ref="M42:N42"/>
    <mergeCell ref="B45:C45"/>
    <mergeCell ref="D44:E44"/>
    <mergeCell ref="D45:E45"/>
    <mergeCell ref="B38:C38"/>
    <mergeCell ref="B39:C39"/>
    <mergeCell ref="D38:E38"/>
    <mergeCell ref="D39:E39"/>
    <mergeCell ref="B42:C42"/>
    <mergeCell ref="B43:C43"/>
    <mergeCell ref="D42:E42"/>
    <mergeCell ref="D43:E43"/>
    <mergeCell ref="B53:C53"/>
    <mergeCell ref="B54:C54"/>
    <mergeCell ref="D53:E53"/>
    <mergeCell ref="D54:E54"/>
    <mergeCell ref="B1:Q1"/>
    <mergeCell ref="B3:Q3"/>
    <mergeCell ref="B8:Q8"/>
    <mergeCell ref="B17:Q17"/>
    <mergeCell ref="B20:J20"/>
    <mergeCell ref="B11:E11"/>
    <mergeCell ref="G11:J11"/>
    <mergeCell ref="L11:Q11"/>
    <mergeCell ref="G14:J14"/>
    <mergeCell ref="L14:Q14"/>
    <mergeCell ref="L20:Q20"/>
    <mergeCell ref="B14:E14"/>
    <mergeCell ref="L10:Q10"/>
    <mergeCell ref="M27:N27"/>
    <mergeCell ref="M28:N28"/>
    <mergeCell ref="B46:C46"/>
    <mergeCell ref="B47:C47"/>
    <mergeCell ref="D46:E46"/>
    <mergeCell ref="D47:E47"/>
    <mergeCell ref="B44:C44"/>
  </mergeCells>
  <dataValidations count="3">
    <dataValidation type="textLength" operator="lessThanOrEqual" allowBlank="1" showInputMessage="1" showErrorMessage="1" error="Sobrepaso, los 150 caracteres establecidos." sqref="Q25:Q54" xr:uid="{00000000-0002-0000-0000-000000000000}">
      <formula1>150</formula1>
    </dataValidation>
    <dataValidation type="textLength" operator="equal" allowBlank="1" showErrorMessage="1" error="Número de RUC inválido, ingrese nuevamente." sqref="B11:E11" xr:uid="{00000000-0002-0000-0000-000001000000}">
      <formula1>11</formula1>
    </dataValidation>
    <dataValidation type="list" allowBlank="1" showInputMessage="1" showErrorMessage="1" sqref="M25:P54" xr:uid="{00000000-0002-0000-0000-000002000000}">
      <formula1>SEXO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R71"/>
  <sheetViews>
    <sheetView showGridLines="0" zoomScaleNormal="100" zoomScaleSheetLayoutView="100" workbookViewId="0">
      <selection activeCell="B41" sqref="B41:L41"/>
    </sheetView>
  </sheetViews>
  <sheetFormatPr baseColWidth="10" defaultColWidth="11.44140625" defaultRowHeight="13.2" x14ac:dyDescent="0.3"/>
  <cols>
    <col min="1" max="1" width="2.88671875" style="1" customWidth="1"/>
    <col min="2" max="4" width="9.33203125" style="1" customWidth="1"/>
    <col min="5" max="6" width="9" style="1" customWidth="1"/>
    <col min="7" max="7" width="10.5546875" style="1" customWidth="1"/>
    <col min="8" max="9" width="11.88671875" style="1" customWidth="1"/>
    <col min="10" max="12" width="9.5546875" style="1" customWidth="1"/>
    <col min="13" max="16384" width="11.44140625" style="1"/>
  </cols>
  <sheetData>
    <row r="1" spans="2:70" s="12" customFormat="1" x14ac:dyDescent="0.3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BR1" s="2" t="s">
        <v>4</v>
      </c>
    </row>
    <row r="2" spans="2:70" s="12" customFormat="1" x14ac:dyDescent="0.3">
      <c r="B2" s="184" t="s">
        <v>141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BR2" s="2"/>
    </row>
    <row r="3" spans="2:70" s="2" customFormat="1" ht="6" customHeight="1" x14ac:dyDescent="0.3">
      <c r="D3" s="1"/>
      <c r="BR3" s="1" t="s">
        <v>119</v>
      </c>
    </row>
    <row r="4" spans="2:70" s="2" customFormat="1" ht="12.75" customHeight="1" x14ac:dyDescent="0.3">
      <c r="B4" s="20" t="s">
        <v>4</v>
      </c>
      <c r="E4" s="20" t="s">
        <v>2</v>
      </c>
      <c r="J4" s="20" t="s">
        <v>3</v>
      </c>
      <c r="BR4" s="1"/>
    </row>
    <row r="5" spans="2:70" x14ac:dyDescent="0.3">
      <c r="B5" s="15"/>
      <c r="C5" s="14"/>
      <c r="E5" s="185"/>
      <c r="F5" s="186"/>
      <c r="G5" s="187"/>
      <c r="H5" s="14"/>
      <c r="I5" s="14"/>
      <c r="J5" s="185"/>
      <c r="K5" s="186"/>
      <c r="L5" s="187"/>
      <c r="BR5" s="2" t="s">
        <v>120</v>
      </c>
    </row>
    <row r="6" spans="2:70" s="2" customFormat="1" ht="6.75" customHeight="1" x14ac:dyDescent="0.3">
      <c r="BR6" s="1" t="s">
        <v>121</v>
      </c>
    </row>
    <row r="7" spans="2:70" x14ac:dyDescent="0.3">
      <c r="B7" s="20" t="s">
        <v>291</v>
      </c>
    </row>
    <row r="8" spans="2:70" ht="30.75" customHeight="1" x14ac:dyDescent="0.3"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</row>
    <row r="9" spans="2:70" s="14" customFormat="1" ht="13.5" customHeight="1" x14ac:dyDescent="0.3"/>
    <row r="10" spans="2:70" s="14" customFormat="1" ht="13.5" customHeight="1" x14ac:dyDescent="0.3">
      <c r="B10" s="25" t="s">
        <v>136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2:70" s="14" customFormat="1" ht="13.5" customHeight="1" x14ac:dyDescent="0.3">
      <c r="B11" s="174" t="s">
        <v>132</v>
      </c>
      <c r="C11" s="174"/>
      <c r="D11" s="174" t="s">
        <v>133</v>
      </c>
      <c r="E11" s="174"/>
      <c r="F11" s="174" t="s">
        <v>134</v>
      </c>
      <c r="G11" s="174"/>
      <c r="H11" s="174"/>
      <c r="I11" s="181" t="s">
        <v>1</v>
      </c>
      <c r="J11" s="183"/>
      <c r="K11" s="178" t="s">
        <v>137</v>
      </c>
      <c r="L11" s="178"/>
    </row>
    <row r="12" spans="2:70" s="14" customFormat="1" ht="13.5" customHeight="1" x14ac:dyDescent="0.3">
      <c r="B12" s="179"/>
      <c r="C12" s="180"/>
      <c r="D12" s="179"/>
      <c r="E12" s="180"/>
      <c r="F12" s="179"/>
      <c r="G12" s="188"/>
      <c r="H12" s="180"/>
      <c r="I12" s="179"/>
      <c r="J12" s="180"/>
      <c r="K12" s="179"/>
      <c r="L12" s="180"/>
    </row>
    <row r="13" spans="2:70" s="2" customFormat="1" x14ac:dyDescent="0.3">
      <c r="B13" s="179"/>
      <c r="C13" s="180"/>
      <c r="D13" s="179"/>
      <c r="E13" s="180"/>
      <c r="F13" s="179"/>
      <c r="G13" s="188"/>
      <c r="H13" s="180"/>
      <c r="I13" s="179"/>
      <c r="J13" s="180"/>
      <c r="K13" s="179"/>
      <c r="L13" s="180"/>
    </row>
    <row r="15" spans="2:70" s="2" customFormat="1" x14ac:dyDescent="0.3">
      <c r="B15" s="177" t="s">
        <v>292</v>
      </c>
      <c r="C15" s="177"/>
      <c r="D15" s="177"/>
      <c r="E15" s="177"/>
      <c r="F15" s="177"/>
      <c r="G15" s="177"/>
      <c r="H15" s="177"/>
      <c r="I15" s="177"/>
      <c r="J15" s="177"/>
      <c r="K15" s="177"/>
      <c r="L15" s="177"/>
    </row>
    <row r="16" spans="2:70" s="2" customFormat="1" x14ac:dyDescent="0.3">
      <c r="B16" s="181" t="s">
        <v>6</v>
      </c>
      <c r="C16" s="182"/>
      <c r="D16" s="182"/>
      <c r="E16" s="183"/>
      <c r="F16" s="181" t="s">
        <v>7</v>
      </c>
      <c r="G16" s="182"/>
      <c r="H16" s="183"/>
      <c r="I16" s="181" t="s">
        <v>8</v>
      </c>
      <c r="J16" s="182"/>
      <c r="K16" s="182"/>
      <c r="L16" s="183"/>
    </row>
    <row r="17" spans="2:12" s="2" customFormat="1" x14ac:dyDescent="0.3">
      <c r="B17" s="166"/>
      <c r="C17" s="167"/>
      <c r="D17" s="167"/>
      <c r="E17" s="168"/>
      <c r="F17" s="166"/>
      <c r="G17" s="167"/>
      <c r="H17" s="168"/>
      <c r="I17" s="166"/>
      <c r="J17" s="167"/>
      <c r="K17" s="167"/>
      <c r="L17" s="168"/>
    </row>
    <row r="18" spans="2:12" s="19" customFormat="1" x14ac:dyDescent="0.3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s="19" customFormat="1" x14ac:dyDescent="0.3">
      <c r="B19" s="35" t="s">
        <v>179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2" s="34" customFormat="1" ht="26.4" x14ac:dyDescent="0.3">
      <c r="B20" s="174" t="s">
        <v>125</v>
      </c>
      <c r="C20" s="174"/>
      <c r="D20" s="22" t="s">
        <v>126</v>
      </c>
      <c r="E20" s="22" t="s">
        <v>127</v>
      </c>
      <c r="F20" s="174" t="s">
        <v>173</v>
      </c>
      <c r="G20" s="174"/>
      <c r="H20" s="22" t="s">
        <v>174</v>
      </c>
      <c r="I20" s="22" t="s">
        <v>175</v>
      </c>
      <c r="J20" s="22" t="s">
        <v>176</v>
      </c>
      <c r="K20" s="22" t="s">
        <v>177</v>
      </c>
      <c r="L20" s="22" t="s">
        <v>178</v>
      </c>
    </row>
    <row r="21" spans="2:12" s="19" customFormat="1" x14ac:dyDescent="0.3">
      <c r="B21" s="166"/>
      <c r="C21" s="168"/>
      <c r="D21" s="15"/>
      <c r="E21" s="15"/>
      <c r="F21" s="166"/>
      <c r="G21" s="168"/>
      <c r="H21" s="15"/>
      <c r="I21" s="15"/>
      <c r="J21" s="15"/>
      <c r="K21" s="15"/>
      <c r="L21" s="15"/>
    </row>
    <row r="22" spans="2:12" s="19" customFormat="1" x14ac:dyDescent="0.3">
      <c r="B22" s="166"/>
      <c r="C22" s="168"/>
      <c r="D22" s="15"/>
      <c r="E22" s="15"/>
      <c r="F22" s="166"/>
      <c r="G22" s="168"/>
      <c r="H22" s="15"/>
      <c r="I22" s="15"/>
      <c r="J22" s="15"/>
      <c r="K22" s="15"/>
      <c r="L22" s="15"/>
    </row>
    <row r="23" spans="2:12" s="19" customFormat="1" x14ac:dyDescent="0.3">
      <c r="B23" s="166"/>
      <c r="C23" s="168"/>
      <c r="D23" s="15"/>
      <c r="E23" s="15"/>
      <c r="F23" s="166"/>
      <c r="G23" s="168"/>
      <c r="H23" s="15"/>
      <c r="I23" s="15"/>
      <c r="J23" s="15"/>
      <c r="K23" s="15"/>
      <c r="L23" s="15"/>
    </row>
    <row r="24" spans="2:12" s="19" customFormat="1" x14ac:dyDescent="0.3">
      <c r="B24" s="166"/>
      <c r="C24" s="168"/>
      <c r="D24" s="15"/>
      <c r="E24" s="15"/>
      <c r="F24" s="166"/>
      <c r="G24" s="168"/>
      <c r="H24" s="15"/>
      <c r="I24" s="15"/>
      <c r="J24" s="15"/>
      <c r="K24" s="15"/>
      <c r="L24" s="15"/>
    </row>
    <row r="25" spans="2:12" s="19" customFormat="1" x14ac:dyDescent="0.3">
      <c r="B25" s="166"/>
      <c r="C25" s="168"/>
      <c r="D25" s="15"/>
      <c r="E25" s="15"/>
      <c r="F25" s="166"/>
      <c r="G25" s="168"/>
      <c r="H25" s="15"/>
      <c r="I25" s="15"/>
      <c r="J25" s="15"/>
      <c r="K25" s="15"/>
      <c r="L25" s="15"/>
    </row>
    <row r="26" spans="2:12" s="19" customFormat="1" x14ac:dyDescent="0.3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2:12" s="19" customFormat="1" x14ac:dyDescent="0.3">
      <c r="B27" s="35" t="s">
        <v>183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</row>
    <row r="28" spans="2:12" s="19" customFormat="1" ht="51.75" customHeight="1" x14ac:dyDescent="0.3"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</row>
    <row r="30" spans="2:12" x14ac:dyDescent="0.3">
      <c r="B30" s="165" t="s">
        <v>139</v>
      </c>
      <c r="C30" s="165"/>
      <c r="D30" s="165"/>
      <c r="E30" s="165"/>
      <c r="F30" s="165"/>
      <c r="G30" s="165"/>
      <c r="H30" s="165"/>
      <c r="I30" s="165"/>
      <c r="J30" s="165"/>
      <c r="K30" s="165"/>
      <c r="L30" s="165"/>
    </row>
    <row r="31" spans="2:12" ht="8.25" customHeight="1" x14ac:dyDescent="0.3"/>
    <row r="32" spans="2:12" x14ac:dyDescent="0.3">
      <c r="B32" s="18" t="s">
        <v>142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2:12" x14ac:dyDescent="0.3">
      <c r="F33" s="3"/>
    </row>
    <row r="34" spans="2:12" ht="15" customHeight="1" x14ac:dyDescent="0.3">
      <c r="B34" s="178" t="s">
        <v>13</v>
      </c>
      <c r="C34" s="178"/>
      <c r="D34" s="178"/>
      <c r="E34" s="178"/>
      <c r="F34" s="178" t="s">
        <v>143</v>
      </c>
      <c r="G34" s="178"/>
      <c r="H34" s="178"/>
      <c r="I34" s="178" t="s">
        <v>144</v>
      </c>
      <c r="J34" s="178"/>
      <c r="K34" s="178"/>
      <c r="L34" s="178"/>
    </row>
    <row r="35" spans="2:12" x14ac:dyDescent="0.3"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</row>
    <row r="37" spans="2:12" x14ac:dyDescent="0.3">
      <c r="B37" s="1" t="s">
        <v>145</v>
      </c>
    </row>
    <row r="38" spans="2:12" ht="45.75" customHeight="1" x14ac:dyDescent="0.3"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</row>
    <row r="40" spans="2:12" x14ac:dyDescent="0.3">
      <c r="B40" s="1" t="s">
        <v>146</v>
      </c>
    </row>
    <row r="41" spans="2:12" ht="46.5" customHeight="1" x14ac:dyDescent="0.3"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</row>
    <row r="43" spans="2:12" x14ac:dyDescent="0.3">
      <c r="B43" s="1" t="s">
        <v>147</v>
      </c>
    </row>
    <row r="44" spans="2:12" x14ac:dyDescent="0.3">
      <c r="B44" s="178" t="s">
        <v>148</v>
      </c>
      <c r="C44" s="178"/>
      <c r="D44" s="178" t="s">
        <v>149</v>
      </c>
      <c r="E44" s="178"/>
      <c r="F44" s="178"/>
      <c r="G44" s="178"/>
      <c r="H44" s="178"/>
      <c r="I44" s="178"/>
      <c r="J44" s="178"/>
      <c r="K44" s="178"/>
      <c r="L44" s="178"/>
    </row>
    <row r="45" spans="2:12" ht="36" customHeight="1" x14ac:dyDescent="0.3">
      <c r="B45" s="175" t="s">
        <v>9</v>
      </c>
      <c r="C45" s="175"/>
      <c r="D45" s="161"/>
      <c r="E45" s="161"/>
      <c r="F45" s="161"/>
      <c r="G45" s="161"/>
      <c r="H45" s="161"/>
      <c r="I45" s="161"/>
      <c r="J45" s="161"/>
      <c r="K45" s="161"/>
      <c r="L45" s="161"/>
    </row>
    <row r="46" spans="2:12" ht="36" customHeight="1" x14ac:dyDescent="0.3">
      <c r="B46" s="175" t="s">
        <v>10</v>
      </c>
      <c r="C46" s="175"/>
      <c r="D46" s="161"/>
      <c r="E46" s="161"/>
      <c r="F46" s="161"/>
      <c r="G46" s="161"/>
      <c r="H46" s="161"/>
      <c r="I46" s="161"/>
      <c r="J46" s="161"/>
      <c r="K46" s="161"/>
      <c r="L46" s="161"/>
    </row>
    <row r="47" spans="2:12" ht="36" customHeight="1" x14ac:dyDescent="0.3">
      <c r="B47" s="175" t="s">
        <v>11</v>
      </c>
      <c r="C47" s="175"/>
      <c r="D47" s="161"/>
      <c r="E47" s="161"/>
      <c r="F47" s="161"/>
      <c r="G47" s="161"/>
      <c r="H47" s="161"/>
      <c r="I47" s="161"/>
      <c r="J47" s="161"/>
      <c r="K47" s="161"/>
      <c r="L47" s="161"/>
    </row>
    <row r="48" spans="2:12" ht="36" customHeight="1" x14ac:dyDescent="0.3">
      <c r="B48" s="175" t="s">
        <v>12</v>
      </c>
      <c r="C48" s="175"/>
      <c r="D48" s="161"/>
      <c r="E48" s="161"/>
      <c r="F48" s="161"/>
      <c r="G48" s="161"/>
      <c r="H48" s="161"/>
      <c r="I48" s="161"/>
      <c r="J48" s="161"/>
      <c r="K48" s="161"/>
      <c r="L48" s="161"/>
    </row>
    <row r="50" spans="2:2" hidden="1" x14ac:dyDescent="0.3">
      <c r="B50" s="1" t="s">
        <v>75</v>
      </c>
    </row>
    <row r="51" spans="2:2" hidden="1" x14ac:dyDescent="0.3">
      <c r="B51" s="1" t="s">
        <v>76</v>
      </c>
    </row>
    <row r="52" spans="2:2" hidden="1" x14ac:dyDescent="0.3">
      <c r="B52" s="1" t="s">
        <v>77</v>
      </c>
    </row>
    <row r="53" spans="2:2" hidden="1" x14ac:dyDescent="0.3">
      <c r="B53" s="1" t="s">
        <v>78</v>
      </c>
    </row>
    <row r="54" spans="2:2" hidden="1" x14ac:dyDescent="0.3">
      <c r="B54" s="1" t="s">
        <v>79</v>
      </c>
    </row>
    <row r="55" spans="2:2" hidden="1" x14ac:dyDescent="0.3">
      <c r="B55" s="1" t="s">
        <v>80</v>
      </c>
    </row>
    <row r="56" spans="2:2" hidden="1" x14ac:dyDescent="0.3">
      <c r="B56" s="1" t="s">
        <v>81</v>
      </c>
    </row>
    <row r="57" spans="2:2" hidden="1" x14ac:dyDescent="0.3">
      <c r="B57" s="1" t="s">
        <v>82</v>
      </c>
    </row>
    <row r="58" spans="2:2" hidden="1" x14ac:dyDescent="0.3">
      <c r="B58" s="1" t="s">
        <v>83</v>
      </c>
    </row>
    <row r="59" spans="2:2" hidden="1" x14ac:dyDescent="0.3">
      <c r="B59" s="1" t="s">
        <v>84</v>
      </c>
    </row>
    <row r="60" spans="2:2" hidden="1" x14ac:dyDescent="0.3">
      <c r="B60" s="1" t="s">
        <v>85</v>
      </c>
    </row>
    <row r="61" spans="2:2" hidden="1" x14ac:dyDescent="0.3">
      <c r="B61" s="1" t="s">
        <v>86</v>
      </c>
    </row>
    <row r="62" spans="2:2" hidden="1" x14ac:dyDescent="0.3">
      <c r="B62" s="1" t="s">
        <v>87</v>
      </c>
    </row>
    <row r="63" spans="2:2" hidden="1" x14ac:dyDescent="0.3">
      <c r="B63" s="1" t="s">
        <v>88</v>
      </c>
    </row>
    <row r="64" spans="2:2" hidden="1" x14ac:dyDescent="0.3">
      <c r="B64" s="1" t="s">
        <v>89</v>
      </c>
    </row>
    <row r="65" spans="2:2" hidden="1" x14ac:dyDescent="0.3">
      <c r="B65" s="1" t="s">
        <v>90</v>
      </c>
    </row>
    <row r="66" spans="2:2" hidden="1" x14ac:dyDescent="0.3">
      <c r="B66" s="1" t="s">
        <v>91</v>
      </c>
    </row>
    <row r="67" spans="2:2" hidden="1" x14ac:dyDescent="0.3">
      <c r="B67" s="1" t="s">
        <v>92</v>
      </c>
    </row>
    <row r="68" spans="2:2" hidden="1" x14ac:dyDescent="0.3">
      <c r="B68" s="1" t="s">
        <v>93</v>
      </c>
    </row>
    <row r="69" spans="2:2" hidden="1" x14ac:dyDescent="0.3">
      <c r="B69" s="1" t="s">
        <v>94</v>
      </c>
    </row>
    <row r="70" spans="2:2" hidden="1" x14ac:dyDescent="0.3">
      <c r="B70" s="1" t="s">
        <v>95</v>
      </c>
    </row>
    <row r="71" spans="2:2" hidden="1" x14ac:dyDescent="0.3"/>
  </sheetData>
  <mergeCells count="58">
    <mergeCell ref="I34:L34"/>
    <mergeCell ref="I35:L35"/>
    <mergeCell ref="B35:E35"/>
    <mergeCell ref="B28:L28"/>
    <mergeCell ref="B38:L38"/>
    <mergeCell ref="B41:L41"/>
    <mergeCell ref="B34:E34"/>
    <mergeCell ref="F34:H34"/>
    <mergeCell ref="F35:H35"/>
    <mergeCell ref="I12:J12"/>
    <mergeCell ref="I13:J13"/>
    <mergeCell ref="K13:L13"/>
    <mergeCell ref="B30:L30"/>
    <mergeCell ref="B20:C20"/>
    <mergeCell ref="F20:G20"/>
    <mergeCell ref="B21:C21"/>
    <mergeCell ref="B22:C22"/>
    <mergeCell ref="B23:C23"/>
    <mergeCell ref="B24:C24"/>
    <mergeCell ref="B25:C25"/>
    <mergeCell ref="F21:G21"/>
    <mergeCell ref="F22:G22"/>
    <mergeCell ref="F23:G23"/>
    <mergeCell ref="F24:G24"/>
    <mergeCell ref="F25:G25"/>
    <mergeCell ref="B12:C12"/>
    <mergeCell ref="B13:C13"/>
    <mergeCell ref="D12:E12"/>
    <mergeCell ref="D13:E13"/>
    <mergeCell ref="F12:H12"/>
    <mergeCell ref="F13:H13"/>
    <mergeCell ref="I17:L17"/>
    <mergeCell ref="F16:H16"/>
    <mergeCell ref="F17:H17"/>
    <mergeCell ref="B16:E16"/>
    <mergeCell ref="B17:E17"/>
    <mergeCell ref="B2:L2"/>
    <mergeCell ref="E5:G5"/>
    <mergeCell ref="J5:L5"/>
    <mergeCell ref="B11:C11"/>
    <mergeCell ref="D11:E11"/>
    <mergeCell ref="I11:J11"/>
    <mergeCell ref="B48:C48"/>
    <mergeCell ref="D48:L48"/>
    <mergeCell ref="B8:L8"/>
    <mergeCell ref="B15:L15"/>
    <mergeCell ref="B45:C45"/>
    <mergeCell ref="D45:L45"/>
    <mergeCell ref="B46:C46"/>
    <mergeCell ref="D46:L46"/>
    <mergeCell ref="B47:C47"/>
    <mergeCell ref="D47:L47"/>
    <mergeCell ref="B44:C44"/>
    <mergeCell ref="D44:L44"/>
    <mergeCell ref="K11:L11"/>
    <mergeCell ref="K12:L12"/>
    <mergeCell ref="F11:H11"/>
    <mergeCell ref="I16:L16"/>
  </mergeCells>
  <dataValidations disablePrompts="1" count="2">
    <dataValidation type="textLength" operator="lessThanOrEqual" allowBlank="1" showInputMessage="1" showErrorMessage="1" sqref="D45:L48" xr:uid="{00000000-0002-0000-0100-000000000000}">
      <formula1>150</formula1>
    </dataValidation>
    <dataValidation type="list" allowBlank="1" showInputMessage="1" showErrorMessage="1" sqref="B5" xr:uid="{00000000-0002-0000-0100-000001000000}">
      <formula1>Categoria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46"/>
  <sheetViews>
    <sheetView showGridLines="0" topLeftCell="A28" zoomScaleNormal="100" zoomScaleSheetLayoutView="100" workbookViewId="0">
      <selection activeCell="C25" sqref="C25"/>
    </sheetView>
  </sheetViews>
  <sheetFormatPr baseColWidth="10" defaultColWidth="11.44140625" defaultRowHeight="13.2" x14ac:dyDescent="0.3"/>
  <cols>
    <col min="1" max="1" width="3.33203125" style="1" customWidth="1"/>
    <col min="2" max="2" width="5.33203125" style="1" customWidth="1"/>
    <col min="3" max="6" width="17.109375" style="1" customWidth="1"/>
    <col min="7" max="8" width="9.44140625" style="1" customWidth="1"/>
    <col min="9" max="14" width="8.109375" style="1" customWidth="1"/>
    <col min="15" max="16384" width="11.44140625" style="1"/>
  </cols>
  <sheetData>
    <row r="1" spans="2:14" s="12" customFormat="1" ht="15.75" customHeight="1" x14ac:dyDescent="0.3">
      <c r="B1" s="24" t="s">
        <v>150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2:14" s="12" customFormat="1" ht="7.5" customHeight="1" x14ac:dyDescent="0.3">
      <c r="D2" s="19"/>
      <c r="E2" s="19"/>
      <c r="F2" s="19"/>
      <c r="G2" s="19"/>
      <c r="H2" s="19"/>
      <c r="I2" s="19"/>
    </row>
    <row r="3" spans="2:14" s="12" customFormat="1" ht="13.5" customHeight="1" x14ac:dyDescent="0.3">
      <c r="B3" s="18" t="s">
        <v>151</v>
      </c>
      <c r="C3" s="18"/>
      <c r="D3" s="17"/>
      <c r="E3" s="17"/>
      <c r="F3" s="17"/>
      <c r="G3" s="17"/>
      <c r="H3" s="17"/>
      <c r="I3" s="17"/>
      <c r="J3" s="18"/>
      <c r="K3" s="18"/>
      <c r="L3" s="18"/>
      <c r="M3" s="18"/>
      <c r="N3" s="18"/>
    </row>
    <row r="4" spans="2:14" s="12" customFormat="1" ht="13.5" customHeight="1" x14ac:dyDescent="0.3">
      <c r="D4" s="19"/>
      <c r="E4" s="19"/>
      <c r="F4" s="19"/>
      <c r="G4" s="19"/>
      <c r="H4" s="19"/>
      <c r="I4" s="19"/>
    </row>
    <row r="5" spans="2:14" s="12" customFormat="1" ht="13.5" customHeight="1" x14ac:dyDescent="0.3">
      <c r="B5" s="31" t="s">
        <v>166</v>
      </c>
      <c r="C5" s="191" t="s">
        <v>152</v>
      </c>
      <c r="D5" s="192"/>
      <c r="E5" s="192"/>
      <c r="F5" s="193"/>
      <c r="G5" s="178" t="s">
        <v>47</v>
      </c>
      <c r="H5" s="178"/>
      <c r="I5" s="178" t="s">
        <v>153</v>
      </c>
      <c r="J5" s="178"/>
      <c r="K5" s="178" t="s">
        <v>154</v>
      </c>
      <c r="L5" s="178"/>
      <c r="M5" s="178" t="s">
        <v>155</v>
      </c>
      <c r="N5" s="178"/>
    </row>
    <row r="6" spans="2:14" s="12" customFormat="1" ht="17.25" customHeight="1" x14ac:dyDescent="0.3">
      <c r="B6" s="13" t="s">
        <v>167</v>
      </c>
      <c r="C6" s="166"/>
      <c r="D6" s="167"/>
      <c r="E6" s="167"/>
      <c r="F6" s="168"/>
      <c r="G6" s="161"/>
      <c r="H6" s="161"/>
      <c r="I6" s="161"/>
      <c r="J6" s="161"/>
      <c r="K6" s="161"/>
      <c r="L6" s="161"/>
      <c r="M6" s="161"/>
      <c r="N6" s="161"/>
    </row>
    <row r="7" spans="2:14" s="12" customFormat="1" ht="17.25" customHeight="1" x14ac:dyDescent="0.3">
      <c r="B7" s="13" t="s">
        <v>168</v>
      </c>
      <c r="C7" s="166"/>
      <c r="D7" s="167"/>
      <c r="E7" s="167"/>
      <c r="F7" s="168"/>
      <c r="G7" s="161"/>
      <c r="H7" s="161"/>
      <c r="I7" s="161"/>
      <c r="J7" s="161"/>
      <c r="K7" s="161"/>
      <c r="L7" s="161"/>
      <c r="M7" s="161"/>
      <c r="N7" s="161"/>
    </row>
    <row r="8" spans="2:14" s="12" customFormat="1" ht="17.25" customHeight="1" x14ac:dyDescent="0.3">
      <c r="B8" s="13" t="s">
        <v>169</v>
      </c>
      <c r="C8" s="166"/>
      <c r="D8" s="167"/>
      <c r="E8" s="167"/>
      <c r="F8" s="168"/>
      <c r="G8" s="161"/>
      <c r="H8" s="161"/>
      <c r="I8" s="161"/>
      <c r="J8" s="161"/>
      <c r="K8" s="161"/>
      <c r="L8" s="161"/>
      <c r="M8" s="161"/>
      <c r="N8" s="161"/>
    </row>
    <row r="9" spans="2:14" s="12" customFormat="1" ht="17.25" customHeight="1" x14ac:dyDescent="0.3">
      <c r="B9" s="13" t="s">
        <v>170</v>
      </c>
      <c r="C9" s="166"/>
      <c r="D9" s="167"/>
      <c r="E9" s="167"/>
      <c r="F9" s="168"/>
      <c r="G9" s="161"/>
      <c r="H9" s="161"/>
      <c r="I9" s="161"/>
      <c r="J9" s="161"/>
      <c r="K9" s="161"/>
      <c r="L9" s="161"/>
      <c r="M9" s="161"/>
      <c r="N9" s="161"/>
    </row>
    <row r="10" spans="2:14" s="12" customFormat="1" ht="17.25" customHeight="1" x14ac:dyDescent="0.3">
      <c r="B10" s="13" t="s">
        <v>171</v>
      </c>
      <c r="C10" s="166"/>
      <c r="D10" s="167"/>
      <c r="E10" s="167"/>
      <c r="F10" s="168"/>
      <c r="G10" s="161"/>
      <c r="H10" s="161"/>
      <c r="I10" s="161"/>
      <c r="J10" s="161"/>
      <c r="K10" s="161"/>
      <c r="L10" s="161"/>
      <c r="M10" s="161"/>
      <c r="N10" s="161"/>
    </row>
    <row r="11" spans="2:14" s="12" customFormat="1" ht="13.5" customHeight="1" x14ac:dyDescent="0.3"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2:14" s="12" customFormat="1" ht="13.5" customHeight="1" x14ac:dyDescent="0.3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2:14" s="12" customFormat="1" ht="13.5" customHeight="1" x14ac:dyDescent="0.3">
      <c r="B13" s="32" t="s">
        <v>156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2:14" s="12" customFormat="1" ht="7.5" customHeight="1" x14ac:dyDescent="0.3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2:14" s="12" customFormat="1" ht="16.5" customHeight="1" x14ac:dyDescent="0.3">
      <c r="B15" s="118" t="s">
        <v>157</v>
      </c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</row>
    <row r="16" spans="2:14" s="12" customFormat="1" ht="16.5" customHeight="1" x14ac:dyDescent="0.3">
      <c r="B16" s="118" t="s">
        <v>158</v>
      </c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</row>
    <row r="17" spans="2:14" s="12" customFormat="1" ht="16.5" customHeight="1" x14ac:dyDescent="0.3">
      <c r="B17" s="118" t="s">
        <v>159</v>
      </c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</row>
    <row r="18" spans="2:14" s="12" customFormat="1" ht="16.5" customHeight="1" x14ac:dyDescent="0.3">
      <c r="B18" s="118" t="s">
        <v>160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</row>
    <row r="19" spans="2:14" s="12" customFormat="1" ht="16.5" customHeight="1" x14ac:dyDescent="0.3">
      <c r="B19" s="118" t="s">
        <v>161</v>
      </c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</row>
    <row r="20" spans="2:14" s="12" customFormat="1" ht="16.5" customHeight="1" x14ac:dyDescent="0.3">
      <c r="B20" s="118" t="s">
        <v>162</v>
      </c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</row>
    <row r="21" spans="2:14" s="12" customFormat="1" ht="16.5" customHeight="1" x14ac:dyDescent="0.3">
      <c r="B21" s="118" t="s">
        <v>163</v>
      </c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</row>
    <row r="22" spans="2:14" s="12" customFormat="1" ht="16.5" customHeight="1" x14ac:dyDescent="0.3">
      <c r="B22" s="118" t="s">
        <v>164</v>
      </c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</row>
    <row r="23" spans="2:14" s="12" customFormat="1" ht="16.5" customHeight="1" x14ac:dyDescent="0.3">
      <c r="B23" s="118" t="s">
        <v>165</v>
      </c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</row>
    <row r="24" spans="2:14" s="12" customFormat="1" ht="13.5" customHeight="1" x14ac:dyDescent="0.3">
      <c r="B24" s="28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</row>
    <row r="25" spans="2:14" s="12" customFormat="1" ht="13.5" customHeight="1" x14ac:dyDescent="0.3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2:14" s="12" customFormat="1" ht="13.5" customHeight="1" x14ac:dyDescent="0.3">
      <c r="B26" s="32" t="s">
        <v>172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7" spans="2:14" s="12" customFormat="1" ht="10.5" customHeight="1" x14ac:dyDescent="0.3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2:14" s="12" customFormat="1" ht="13.5" customHeight="1" x14ac:dyDescent="0.3">
      <c r="B28" s="178" t="s">
        <v>180</v>
      </c>
      <c r="C28" s="178"/>
      <c r="D28" s="178"/>
      <c r="E28" s="178" t="s">
        <v>181</v>
      </c>
      <c r="F28" s="178"/>
      <c r="G28" s="178"/>
      <c r="H28" s="178"/>
      <c r="I28" s="178" t="s">
        <v>182</v>
      </c>
      <c r="J28" s="178"/>
      <c r="K28" s="178"/>
      <c r="L28" s="178"/>
      <c r="M28" s="178"/>
      <c r="N28" s="178"/>
    </row>
    <row r="29" spans="2:14" s="12" customFormat="1" ht="27" customHeight="1" x14ac:dyDescent="0.3">
      <c r="B29" s="166"/>
      <c r="C29" s="167"/>
      <c r="D29" s="168"/>
      <c r="E29" s="166"/>
      <c r="F29" s="167"/>
      <c r="G29" s="167"/>
      <c r="H29" s="168"/>
      <c r="I29" s="166"/>
      <c r="J29" s="167"/>
      <c r="K29" s="167"/>
      <c r="L29" s="167"/>
      <c r="M29" s="167"/>
      <c r="N29" s="168"/>
    </row>
    <row r="30" spans="2:14" s="12" customFormat="1" ht="27" customHeight="1" x14ac:dyDescent="0.3">
      <c r="B30" s="166"/>
      <c r="C30" s="167"/>
      <c r="D30" s="168"/>
      <c r="E30" s="166"/>
      <c r="F30" s="167"/>
      <c r="G30" s="167"/>
      <c r="H30" s="168"/>
      <c r="I30" s="166"/>
      <c r="J30" s="167"/>
      <c r="K30" s="167"/>
      <c r="L30" s="167"/>
      <c r="M30" s="167"/>
      <c r="N30" s="168"/>
    </row>
    <row r="31" spans="2:14" s="12" customFormat="1" ht="27" customHeight="1" x14ac:dyDescent="0.3">
      <c r="B31" s="166"/>
      <c r="C31" s="167"/>
      <c r="D31" s="168"/>
      <c r="E31" s="166"/>
      <c r="F31" s="167"/>
      <c r="G31" s="167"/>
      <c r="H31" s="168"/>
      <c r="I31" s="166"/>
      <c r="J31" s="167"/>
      <c r="K31" s="167"/>
      <c r="L31" s="167"/>
      <c r="M31" s="167"/>
      <c r="N31" s="168"/>
    </row>
    <row r="32" spans="2:14" s="12" customFormat="1" ht="27" customHeight="1" x14ac:dyDescent="0.3">
      <c r="B32" s="166"/>
      <c r="C32" s="167"/>
      <c r="D32" s="168"/>
      <c r="E32" s="166"/>
      <c r="F32" s="167"/>
      <c r="G32" s="167"/>
      <c r="H32" s="168"/>
      <c r="I32" s="166"/>
      <c r="J32" s="167"/>
      <c r="K32" s="167"/>
      <c r="L32" s="167"/>
      <c r="M32" s="167"/>
      <c r="N32" s="168"/>
    </row>
    <row r="33" spans="2:14" s="12" customFormat="1" ht="27" customHeight="1" x14ac:dyDescent="0.3">
      <c r="B33" s="166"/>
      <c r="C33" s="167"/>
      <c r="D33" s="168"/>
      <c r="E33" s="166"/>
      <c r="F33" s="167"/>
      <c r="G33" s="167"/>
      <c r="H33" s="168"/>
      <c r="I33" s="166"/>
      <c r="J33" s="167"/>
      <c r="K33" s="167"/>
      <c r="L33" s="167"/>
      <c r="M33" s="167"/>
      <c r="N33" s="168"/>
    </row>
    <row r="34" spans="2:14" s="12" customFormat="1" ht="13.5" customHeight="1" x14ac:dyDescent="0.3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</row>
    <row r="35" spans="2:14" s="12" customFormat="1" ht="13.5" customHeight="1" x14ac:dyDescent="0.3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2:14" x14ac:dyDescent="0.3">
      <c r="B36" s="24" t="s">
        <v>184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119"/>
      <c r="N36" s="119"/>
    </row>
    <row r="38" spans="2:14" x14ac:dyDescent="0.3">
      <c r="B38" s="36" t="s">
        <v>295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8"/>
      <c r="N38" s="18"/>
    </row>
    <row r="40" spans="2:14" s="6" customFormat="1" ht="29.25" customHeight="1" x14ac:dyDescent="0.3">
      <c r="B40" s="178" t="s">
        <v>14</v>
      </c>
      <c r="C40" s="178"/>
      <c r="D40" s="178" t="s">
        <v>185</v>
      </c>
      <c r="E40" s="178"/>
      <c r="F40" s="178" t="s">
        <v>186</v>
      </c>
      <c r="G40" s="178"/>
      <c r="H40" s="178"/>
      <c r="I40" s="178" t="s">
        <v>15</v>
      </c>
      <c r="J40" s="178"/>
      <c r="K40" s="178"/>
      <c r="L40" s="178"/>
      <c r="M40" s="178"/>
      <c r="N40" s="178"/>
    </row>
    <row r="41" spans="2:14" ht="21.75" customHeight="1" x14ac:dyDescent="0.3">
      <c r="B41" s="178"/>
      <c r="C41" s="178"/>
      <c r="D41" s="198" t="s">
        <v>294</v>
      </c>
      <c r="E41" s="198"/>
      <c r="F41" s="198" t="s">
        <v>294</v>
      </c>
      <c r="G41" s="199"/>
      <c r="H41" s="199"/>
      <c r="I41" s="195" t="s">
        <v>294</v>
      </c>
      <c r="J41" s="196"/>
      <c r="K41" s="196"/>
      <c r="L41" s="196"/>
      <c r="M41" s="196"/>
      <c r="N41" s="197"/>
    </row>
    <row r="42" spans="2:14" ht="21.75" customHeight="1" x14ac:dyDescent="0.3">
      <c r="B42" s="178" t="s">
        <v>96</v>
      </c>
      <c r="C42" s="178"/>
      <c r="D42" s="194">
        <f>+C17</f>
        <v>0</v>
      </c>
      <c r="E42" s="194"/>
      <c r="F42" s="194">
        <f>+C30</f>
        <v>0</v>
      </c>
      <c r="G42" s="194"/>
      <c r="H42" s="194"/>
      <c r="I42" s="194">
        <f>+D42-F42</f>
        <v>0</v>
      </c>
      <c r="J42" s="194"/>
      <c r="K42" s="194"/>
      <c r="L42" s="194"/>
      <c r="M42" s="194"/>
      <c r="N42" s="194"/>
    </row>
    <row r="43" spans="2:14" ht="21.75" customHeight="1" x14ac:dyDescent="0.3">
      <c r="B43" s="178" t="s">
        <v>97</v>
      </c>
      <c r="C43" s="178"/>
      <c r="D43" s="194">
        <f>+C18</f>
        <v>0</v>
      </c>
      <c r="E43" s="194"/>
      <c r="F43" s="194">
        <f>+C31</f>
        <v>0</v>
      </c>
      <c r="G43" s="194"/>
      <c r="H43" s="194"/>
      <c r="I43" s="194">
        <f>+D43-F43</f>
        <v>0</v>
      </c>
      <c r="J43" s="194"/>
      <c r="K43" s="194"/>
      <c r="L43" s="194"/>
      <c r="M43" s="194"/>
      <c r="N43" s="194"/>
    </row>
    <row r="44" spans="2:14" ht="21.75" customHeight="1" x14ac:dyDescent="0.3">
      <c r="B44" s="178" t="s">
        <v>98</v>
      </c>
      <c r="C44" s="178"/>
      <c r="D44" s="194">
        <f>+C19</f>
        <v>0</v>
      </c>
      <c r="E44" s="194"/>
      <c r="F44" s="194">
        <f>+C32</f>
        <v>0</v>
      </c>
      <c r="G44" s="194"/>
      <c r="H44" s="194"/>
      <c r="I44" s="194">
        <f>+D44-F44</f>
        <v>0</v>
      </c>
      <c r="J44" s="194"/>
      <c r="K44" s="194"/>
      <c r="L44" s="194"/>
      <c r="M44" s="194"/>
      <c r="N44" s="194"/>
    </row>
    <row r="45" spans="2:14" ht="21.75" customHeight="1" x14ac:dyDescent="0.3">
      <c r="B45" s="178" t="s">
        <v>99</v>
      </c>
      <c r="C45" s="178"/>
      <c r="D45" s="194">
        <f>+C20</f>
        <v>0</v>
      </c>
      <c r="E45" s="194"/>
      <c r="F45" s="194">
        <f>+C33</f>
        <v>0</v>
      </c>
      <c r="G45" s="194"/>
      <c r="H45" s="194"/>
      <c r="I45" s="194">
        <f>+D45-F45</f>
        <v>0</v>
      </c>
      <c r="J45" s="194"/>
      <c r="K45" s="194"/>
      <c r="L45" s="194"/>
      <c r="M45" s="194"/>
      <c r="N45" s="194"/>
    </row>
    <row r="46" spans="2:14" ht="19.5" customHeight="1" x14ac:dyDescent="0.3">
      <c r="B46" s="178" t="s">
        <v>100</v>
      </c>
      <c r="C46" s="178"/>
      <c r="D46" s="194">
        <f>+C21</f>
        <v>0</v>
      </c>
      <c r="E46" s="194"/>
      <c r="F46" s="194">
        <f>+C34</f>
        <v>0</v>
      </c>
      <c r="G46" s="194"/>
      <c r="H46" s="194"/>
      <c r="I46" s="194">
        <f>+D46-F46</f>
        <v>0</v>
      </c>
      <c r="J46" s="194"/>
      <c r="K46" s="194"/>
      <c r="L46" s="194"/>
      <c r="M46" s="194"/>
      <c r="N46" s="194"/>
    </row>
  </sheetData>
  <mergeCells count="85">
    <mergeCell ref="B45:C45"/>
    <mergeCell ref="B46:C46"/>
    <mergeCell ref="D41:E41"/>
    <mergeCell ref="D42:E42"/>
    <mergeCell ref="D43:E43"/>
    <mergeCell ref="D44:E44"/>
    <mergeCell ref="D45:E45"/>
    <mergeCell ref="D46:E46"/>
    <mergeCell ref="B40:C41"/>
    <mergeCell ref="B42:C42"/>
    <mergeCell ref="B43:C43"/>
    <mergeCell ref="B44:C44"/>
    <mergeCell ref="D40:E40"/>
    <mergeCell ref="F45:H45"/>
    <mergeCell ref="F46:H46"/>
    <mergeCell ref="I45:N45"/>
    <mergeCell ref="I46:N46"/>
    <mergeCell ref="I40:N40"/>
    <mergeCell ref="I41:N41"/>
    <mergeCell ref="I42:N42"/>
    <mergeCell ref="I43:N43"/>
    <mergeCell ref="I44:N44"/>
    <mergeCell ref="F42:H42"/>
    <mergeCell ref="F43:H43"/>
    <mergeCell ref="F44:H44"/>
    <mergeCell ref="F41:H41"/>
    <mergeCell ref="F40:H40"/>
    <mergeCell ref="E32:H32"/>
    <mergeCell ref="E33:H33"/>
    <mergeCell ref="I32:N32"/>
    <mergeCell ref="I33:N33"/>
    <mergeCell ref="B32:D32"/>
    <mergeCell ref="B33:D33"/>
    <mergeCell ref="I28:N28"/>
    <mergeCell ref="B28:D28"/>
    <mergeCell ref="B29:D29"/>
    <mergeCell ref="B30:D30"/>
    <mergeCell ref="B31:D31"/>
    <mergeCell ref="I29:N29"/>
    <mergeCell ref="I30:N30"/>
    <mergeCell ref="I31:N31"/>
    <mergeCell ref="E28:H28"/>
    <mergeCell ref="E29:H29"/>
    <mergeCell ref="E30:H30"/>
    <mergeCell ref="E31:H31"/>
    <mergeCell ref="C15:N15"/>
    <mergeCell ref="C16:N16"/>
    <mergeCell ref="C17:N17"/>
    <mergeCell ref="C18:N18"/>
    <mergeCell ref="M6:N6"/>
    <mergeCell ref="M7:N7"/>
    <mergeCell ref="M8:N8"/>
    <mergeCell ref="M9:N9"/>
    <mergeCell ref="M10:N10"/>
    <mergeCell ref="K6:L6"/>
    <mergeCell ref="K7:L7"/>
    <mergeCell ref="K8:L8"/>
    <mergeCell ref="K9:L9"/>
    <mergeCell ref="K10:L10"/>
    <mergeCell ref="I6:J6"/>
    <mergeCell ref="I7:J7"/>
    <mergeCell ref="I8:J8"/>
    <mergeCell ref="I9:J9"/>
    <mergeCell ref="I10:J10"/>
    <mergeCell ref="G6:H6"/>
    <mergeCell ref="G7:H7"/>
    <mergeCell ref="G8:H8"/>
    <mergeCell ref="G9:H9"/>
    <mergeCell ref="G10:H10"/>
    <mergeCell ref="C6:F6"/>
    <mergeCell ref="C7:F7"/>
    <mergeCell ref="C8:F8"/>
    <mergeCell ref="C9:F9"/>
    <mergeCell ref="C10:F10"/>
    <mergeCell ref="G5:H5"/>
    <mergeCell ref="I5:J5"/>
    <mergeCell ref="K5:L5"/>
    <mergeCell ref="M5:N5"/>
    <mergeCell ref="C5:F5"/>
    <mergeCell ref="C23:N23"/>
    <mergeCell ref="C24:N24"/>
    <mergeCell ref="C19:N19"/>
    <mergeCell ref="C20:N20"/>
    <mergeCell ref="C21:N21"/>
    <mergeCell ref="C22:N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54"/>
  <sheetViews>
    <sheetView showGridLines="0" zoomScaleNormal="100" zoomScaleSheetLayoutView="100" workbookViewId="0">
      <selection activeCell="C22" sqref="C22:H22"/>
    </sheetView>
  </sheetViews>
  <sheetFormatPr baseColWidth="10" defaultColWidth="11.44140625" defaultRowHeight="13.2" x14ac:dyDescent="0.3"/>
  <cols>
    <col min="1" max="1" width="2.88671875" style="1" customWidth="1"/>
    <col min="2" max="2" width="10.88671875" style="1" customWidth="1"/>
    <col min="3" max="3" width="6.44140625" style="29" customWidth="1"/>
    <col min="4" max="5" width="11.44140625" style="29"/>
    <col min="6" max="6" width="13.44140625" style="29" customWidth="1"/>
    <col min="7" max="8" width="11.44140625" style="29"/>
    <col min="9" max="10" width="9.33203125" style="1" customWidth="1"/>
    <col min="11" max="11" width="11.109375" style="1" customWidth="1"/>
    <col min="12" max="16384" width="11.44140625" style="1"/>
  </cols>
  <sheetData>
    <row r="1" spans="2:11" x14ac:dyDescent="0.3">
      <c r="B1" s="24" t="s">
        <v>187</v>
      </c>
      <c r="C1" s="37"/>
      <c r="D1" s="41"/>
      <c r="E1" s="41"/>
      <c r="F1" s="41"/>
      <c r="G1" s="41"/>
      <c r="H1" s="41"/>
      <c r="I1" s="38"/>
      <c r="J1" s="38"/>
      <c r="K1" s="38"/>
    </row>
    <row r="3" spans="2:11" s="14" customFormat="1" ht="15" customHeight="1" x14ac:dyDescent="0.3">
      <c r="B3" s="178" t="s">
        <v>14</v>
      </c>
      <c r="C3" s="178"/>
      <c r="D3" s="26" t="s">
        <v>9</v>
      </c>
      <c r="E3" s="178" t="s">
        <v>245</v>
      </c>
      <c r="F3" s="178" t="s">
        <v>114</v>
      </c>
      <c r="G3" s="35"/>
      <c r="H3" s="35"/>
    </row>
    <row r="4" spans="2:11" s="14" customFormat="1" ht="15" customHeight="1" x14ac:dyDescent="0.3">
      <c r="B4" s="178"/>
      <c r="C4" s="178"/>
      <c r="D4" s="26"/>
      <c r="E4" s="178"/>
      <c r="F4" s="178"/>
      <c r="G4" s="35"/>
      <c r="H4" s="35"/>
    </row>
    <row r="5" spans="2:11" s="14" customFormat="1" x14ac:dyDescent="0.3">
      <c r="B5" s="178" t="s">
        <v>96</v>
      </c>
      <c r="C5" s="178"/>
      <c r="D5" s="43"/>
      <c r="E5" s="15"/>
      <c r="F5" s="75">
        <f>D5*H5</f>
        <v>0</v>
      </c>
      <c r="G5" s="35"/>
      <c r="H5" s="35"/>
    </row>
    <row r="6" spans="2:11" s="14" customFormat="1" x14ac:dyDescent="0.3">
      <c r="B6" s="178" t="s">
        <v>97</v>
      </c>
      <c r="C6" s="178"/>
      <c r="D6" s="43"/>
      <c r="E6" s="15"/>
      <c r="F6" s="75">
        <f>D6*H6</f>
        <v>0</v>
      </c>
      <c r="G6" s="35"/>
      <c r="H6" s="35"/>
    </row>
    <row r="7" spans="2:11" s="14" customFormat="1" x14ac:dyDescent="0.3">
      <c r="B7" s="178" t="s">
        <v>98</v>
      </c>
      <c r="C7" s="178"/>
      <c r="D7" s="43"/>
      <c r="E7" s="15"/>
      <c r="F7" s="75">
        <f>D7*H7</f>
        <v>0</v>
      </c>
      <c r="G7" s="35"/>
      <c r="H7" s="35"/>
    </row>
    <row r="8" spans="2:11" s="14" customFormat="1" x14ac:dyDescent="0.3">
      <c r="B8" s="178" t="s">
        <v>99</v>
      </c>
      <c r="C8" s="178"/>
      <c r="D8" s="43"/>
      <c r="E8" s="15"/>
      <c r="F8" s="75">
        <f>D8*H8</f>
        <v>0</v>
      </c>
      <c r="G8" s="35"/>
      <c r="H8" s="35"/>
    </row>
    <row r="9" spans="2:11" s="14" customFormat="1" x14ac:dyDescent="0.3">
      <c r="B9" s="178" t="s">
        <v>100</v>
      </c>
      <c r="C9" s="178"/>
      <c r="D9" s="43"/>
      <c r="E9" s="15"/>
      <c r="F9" s="75">
        <f>D9*H9</f>
        <v>0</v>
      </c>
      <c r="G9" s="35"/>
      <c r="H9" s="35"/>
    </row>
    <row r="10" spans="2:11" s="14" customFormat="1" x14ac:dyDescent="0.3">
      <c r="C10" s="35"/>
      <c r="D10" s="35"/>
      <c r="E10" s="35"/>
      <c r="F10" s="35"/>
      <c r="G10" s="35"/>
      <c r="H10" s="35"/>
    </row>
    <row r="11" spans="2:11" s="14" customFormat="1" x14ac:dyDescent="0.3">
      <c r="B11" s="24" t="s">
        <v>188</v>
      </c>
      <c r="C11" s="37"/>
      <c r="D11" s="41"/>
      <c r="E11" s="41"/>
      <c r="F11" s="41"/>
      <c r="G11" s="41"/>
      <c r="H11" s="41"/>
      <c r="I11" s="38"/>
      <c r="J11" s="38"/>
      <c r="K11" s="38"/>
    </row>
    <row r="12" spans="2:11" s="14" customFormat="1" x14ac:dyDescent="0.3">
      <c r="C12" s="35"/>
      <c r="D12" s="35"/>
      <c r="E12" s="35"/>
      <c r="F12" s="35"/>
      <c r="G12" s="35"/>
      <c r="H12" s="35"/>
    </row>
    <row r="13" spans="2:11" s="14" customFormat="1" x14ac:dyDescent="0.3">
      <c r="B13" s="44" t="s">
        <v>16</v>
      </c>
      <c r="C13" s="200" t="s">
        <v>17</v>
      </c>
      <c r="D13" s="200"/>
      <c r="E13" s="200"/>
      <c r="F13" s="200"/>
      <c r="G13" s="200"/>
      <c r="H13" s="200"/>
      <c r="I13" s="200" t="s">
        <v>206</v>
      </c>
      <c r="J13" s="200"/>
      <c r="K13" s="44" t="s">
        <v>19</v>
      </c>
    </row>
    <row r="14" spans="2:11" s="39" customFormat="1" x14ac:dyDescent="0.3">
      <c r="B14" s="42">
        <v>1</v>
      </c>
      <c r="C14" s="201" t="s">
        <v>196</v>
      </c>
      <c r="D14" s="202"/>
      <c r="E14" s="202"/>
      <c r="F14" s="202"/>
      <c r="G14" s="202"/>
      <c r="H14" s="203"/>
      <c r="I14" s="215"/>
      <c r="J14" s="216"/>
      <c r="K14" s="40"/>
    </row>
    <row r="15" spans="2:11" s="14" customFormat="1" x14ac:dyDescent="0.3">
      <c r="B15" s="50">
        <v>1.1000000000000001</v>
      </c>
      <c r="C15" s="204" t="s">
        <v>197</v>
      </c>
      <c r="D15" s="205"/>
      <c r="E15" s="205"/>
      <c r="F15" s="205"/>
      <c r="G15" s="205"/>
      <c r="H15" s="206"/>
      <c r="I15" s="217"/>
      <c r="J15" s="218"/>
      <c r="K15" s="30"/>
    </row>
    <row r="16" spans="2:11" s="14" customFormat="1" x14ac:dyDescent="0.3">
      <c r="B16" s="45" t="s">
        <v>189</v>
      </c>
      <c r="C16" s="207" t="s">
        <v>198</v>
      </c>
      <c r="D16" s="208"/>
      <c r="E16" s="208"/>
      <c r="F16" s="208"/>
      <c r="G16" s="208"/>
      <c r="H16" s="209"/>
      <c r="I16" s="191"/>
      <c r="J16" s="193"/>
      <c r="K16" s="31"/>
    </row>
    <row r="17" spans="2:11" s="14" customFormat="1" x14ac:dyDescent="0.3">
      <c r="B17" s="46" t="s">
        <v>211</v>
      </c>
      <c r="C17" s="210"/>
      <c r="D17" s="211"/>
      <c r="E17" s="211"/>
      <c r="F17" s="211"/>
      <c r="G17" s="211"/>
      <c r="H17" s="212"/>
      <c r="I17" s="213"/>
      <c r="J17" s="214"/>
      <c r="K17" s="21"/>
    </row>
    <row r="18" spans="2:11" s="14" customFormat="1" x14ac:dyDescent="0.3">
      <c r="B18" s="46" t="s">
        <v>212</v>
      </c>
      <c r="C18" s="210"/>
      <c r="D18" s="211"/>
      <c r="E18" s="211"/>
      <c r="F18" s="211"/>
      <c r="G18" s="211"/>
      <c r="H18" s="212"/>
      <c r="I18" s="213"/>
      <c r="J18" s="214"/>
      <c r="K18" s="21"/>
    </row>
    <row r="19" spans="2:11" s="14" customFormat="1" x14ac:dyDescent="0.3">
      <c r="B19" s="46" t="s">
        <v>213</v>
      </c>
      <c r="C19" s="210"/>
      <c r="D19" s="211"/>
      <c r="E19" s="211"/>
      <c r="F19" s="211"/>
      <c r="G19" s="211"/>
      <c r="H19" s="212"/>
      <c r="I19" s="213"/>
      <c r="J19" s="214"/>
      <c r="K19" s="21"/>
    </row>
    <row r="20" spans="2:11" s="14" customFormat="1" x14ac:dyDescent="0.3">
      <c r="B20" s="46" t="s">
        <v>214</v>
      </c>
      <c r="C20" s="210"/>
      <c r="D20" s="211"/>
      <c r="E20" s="211"/>
      <c r="F20" s="211"/>
      <c r="G20" s="211"/>
      <c r="H20" s="212"/>
      <c r="I20" s="213"/>
      <c r="J20" s="214"/>
      <c r="K20" s="21"/>
    </row>
    <row r="21" spans="2:11" s="14" customFormat="1" x14ac:dyDescent="0.3">
      <c r="B21" s="45" t="s">
        <v>190</v>
      </c>
      <c r="C21" s="207" t="s">
        <v>199</v>
      </c>
      <c r="D21" s="208"/>
      <c r="E21" s="208"/>
      <c r="F21" s="208"/>
      <c r="G21" s="208"/>
      <c r="H21" s="209"/>
      <c r="I21" s="191"/>
      <c r="J21" s="193"/>
      <c r="K21" s="31"/>
    </row>
    <row r="22" spans="2:11" s="14" customFormat="1" x14ac:dyDescent="0.3">
      <c r="B22" s="46" t="s">
        <v>207</v>
      </c>
      <c r="C22" s="210"/>
      <c r="D22" s="211"/>
      <c r="E22" s="211"/>
      <c r="F22" s="211"/>
      <c r="G22" s="211"/>
      <c r="H22" s="212"/>
      <c r="I22" s="213"/>
      <c r="J22" s="214"/>
      <c r="K22" s="21"/>
    </row>
    <row r="23" spans="2:11" s="14" customFormat="1" x14ac:dyDescent="0.3">
      <c r="B23" s="46" t="s">
        <v>208</v>
      </c>
      <c r="C23" s="210"/>
      <c r="D23" s="211"/>
      <c r="E23" s="211"/>
      <c r="F23" s="211"/>
      <c r="G23" s="211"/>
      <c r="H23" s="212"/>
      <c r="I23" s="213"/>
      <c r="J23" s="214"/>
      <c r="K23" s="40"/>
    </row>
    <row r="24" spans="2:11" s="14" customFormat="1" x14ac:dyDescent="0.3">
      <c r="B24" s="46" t="s">
        <v>209</v>
      </c>
      <c r="C24" s="210"/>
      <c r="D24" s="211"/>
      <c r="E24" s="211"/>
      <c r="F24" s="211"/>
      <c r="G24" s="211"/>
      <c r="H24" s="212"/>
      <c r="I24" s="213"/>
      <c r="J24" s="214"/>
      <c r="K24" s="40"/>
    </row>
    <row r="25" spans="2:11" s="14" customFormat="1" x14ac:dyDescent="0.3">
      <c r="B25" s="46" t="s">
        <v>210</v>
      </c>
      <c r="C25" s="210"/>
      <c r="D25" s="211"/>
      <c r="E25" s="211"/>
      <c r="F25" s="211"/>
      <c r="G25" s="211"/>
      <c r="H25" s="212"/>
      <c r="I25" s="213"/>
      <c r="J25" s="214"/>
      <c r="K25" s="21"/>
    </row>
    <row r="26" spans="2:11" s="14" customFormat="1" x14ac:dyDescent="0.3">
      <c r="B26" s="45" t="s">
        <v>191</v>
      </c>
      <c r="C26" s="207" t="s">
        <v>200</v>
      </c>
      <c r="D26" s="208"/>
      <c r="E26" s="208"/>
      <c r="F26" s="208"/>
      <c r="G26" s="208"/>
      <c r="H26" s="209"/>
      <c r="I26" s="191"/>
      <c r="J26" s="193"/>
      <c r="K26" s="27"/>
    </row>
    <row r="27" spans="2:11" s="14" customFormat="1" x14ac:dyDescent="0.3">
      <c r="B27" s="46" t="s">
        <v>215</v>
      </c>
      <c r="C27" s="210"/>
      <c r="D27" s="211"/>
      <c r="E27" s="211"/>
      <c r="F27" s="211"/>
      <c r="G27" s="211"/>
      <c r="H27" s="212"/>
      <c r="I27" s="213"/>
      <c r="J27" s="214"/>
      <c r="K27" s="21"/>
    </row>
    <row r="28" spans="2:11" x14ac:dyDescent="0.3">
      <c r="B28" s="46" t="s">
        <v>216</v>
      </c>
      <c r="C28" s="210"/>
      <c r="D28" s="211"/>
      <c r="E28" s="211"/>
      <c r="F28" s="211"/>
      <c r="G28" s="211"/>
      <c r="H28" s="212"/>
      <c r="I28" s="213"/>
      <c r="J28" s="214"/>
      <c r="K28" s="9"/>
    </row>
    <row r="29" spans="2:11" x14ac:dyDescent="0.3">
      <c r="B29" s="46" t="s">
        <v>217</v>
      </c>
      <c r="C29" s="210"/>
      <c r="D29" s="211"/>
      <c r="E29" s="211"/>
      <c r="F29" s="211"/>
      <c r="G29" s="211"/>
      <c r="H29" s="212"/>
      <c r="I29" s="213"/>
      <c r="J29" s="214"/>
      <c r="K29" s="9"/>
    </row>
    <row r="30" spans="2:11" x14ac:dyDescent="0.3">
      <c r="B30" s="46" t="s">
        <v>218</v>
      </c>
      <c r="C30" s="210"/>
      <c r="D30" s="211"/>
      <c r="E30" s="211"/>
      <c r="F30" s="211"/>
      <c r="G30" s="211"/>
      <c r="H30" s="212"/>
      <c r="I30" s="213"/>
      <c r="J30" s="214"/>
      <c r="K30" s="9"/>
    </row>
    <row r="31" spans="2:11" x14ac:dyDescent="0.3">
      <c r="B31" s="45" t="s">
        <v>192</v>
      </c>
      <c r="C31" s="207" t="s">
        <v>201</v>
      </c>
      <c r="D31" s="208"/>
      <c r="E31" s="208"/>
      <c r="F31" s="208"/>
      <c r="G31" s="208"/>
      <c r="H31" s="209"/>
      <c r="I31" s="191"/>
      <c r="J31" s="193"/>
      <c r="K31" s="31"/>
    </row>
    <row r="32" spans="2:11" x14ac:dyDescent="0.3">
      <c r="B32" s="49" t="s">
        <v>219</v>
      </c>
      <c r="C32" s="219"/>
      <c r="D32" s="220"/>
      <c r="E32" s="220"/>
      <c r="F32" s="220"/>
      <c r="G32" s="220"/>
      <c r="H32" s="221"/>
      <c r="I32" s="213"/>
      <c r="J32" s="214"/>
      <c r="K32" s="9"/>
    </row>
    <row r="33" spans="2:11" x14ac:dyDescent="0.3">
      <c r="B33" s="49" t="s">
        <v>220</v>
      </c>
      <c r="C33" s="219"/>
      <c r="D33" s="220"/>
      <c r="E33" s="220"/>
      <c r="F33" s="220"/>
      <c r="G33" s="220"/>
      <c r="H33" s="221"/>
      <c r="I33" s="213"/>
      <c r="J33" s="214"/>
      <c r="K33" s="9"/>
    </row>
    <row r="34" spans="2:11" x14ac:dyDescent="0.3">
      <c r="B34" s="49" t="s">
        <v>221</v>
      </c>
      <c r="C34" s="219"/>
      <c r="D34" s="220"/>
      <c r="E34" s="220"/>
      <c r="F34" s="220"/>
      <c r="G34" s="220"/>
      <c r="H34" s="221"/>
      <c r="I34" s="213"/>
      <c r="J34" s="214"/>
      <c r="K34" s="9"/>
    </row>
    <row r="35" spans="2:11" x14ac:dyDescent="0.3">
      <c r="B35" s="49" t="s">
        <v>222</v>
      </c>
      <c r="C35" s="219"/>
      <c r="D35" s="220"/>
      <c r="E35" s="220"/>
      <c r="F35" s="220"/>
      <c r="G35" s="220"/>
      <c r="H35" s="221"/>
      <c r="I35" s="213"/>
      <c r="J35" s="214"/>
      <c r="K35" s="9"/>
    </row>
    <row r="36" spans="2:11" x14ac:dyDescent="0.3">
      <c r="B36" s="45" t="s">
        <v>194</v>
      </c>
      <c r="C36" s="207" t="s">
        <v>202</v>
      </c>
      <c r="D36" s="208"/>
      <c r="E36" s="208"/>
      <c r="F36" s="208"/>
      <c r="G36" s="208"/>
      <c r="H36" s="209"/>
      <c r="I36" s="191"/>
      <c r="J36" s="193"/>
      <c r="K36" s="31"/>
    </row>
    <row r="37" spans="2:11" x14ac:dyDescent="0.3">
      <c r="B37" s="49" t="s">
        <v>223</v>
      </c>
      <c r="C37" s="219"/>
      <c r="D37" s="220"/>
      <c r="E37" s="220"/>
      <c r="F37" s="220"/>
      <c r="G37" s="220"/>
      <c r="H37" s="221"/>
      <c r="I37" s="213"/>
      <c r="J37" s="214"/>
      <c r="K37" s="9"/>
    </row>
    <row r="38" spans="2:11" x14ac:dyDescent="0.3">
      <c r="B38" s="49" t="s">
        <v>224</v>
      </c>
      <c r="C38" s="219"/>
      <c r="D38" s="220"/>
      <c r="E38" s="220"/>
      <c r="F38" s="220"/>
      <c r="G38" s="220"/>
      <c r="H38" s="221"/>
      <c r="I38" s="213"/>
      <c r="J38" s="214"/>
      <c r="K38" s="9"/>
    </row>
    <row r="39" spans="2:11" x14ac:dyDescent="0.3">
      <c r="B39" s="49" t="s">
        <v>225</v>
      </c>
      <c r="C39" s="219"/>
      <c r="D39" s="220"/>
      <c r="E39" s="220"/>
      <c r="F39" s="220"/>
      <c r="G39" s="220"/>
      <c r="H39" s="221"/>
      <c r="I39" s="213"/>
      <c r="J39" s="214"/>
      <c r="K39" s="9"/>
    </row>
    <row r="40" spans="2:11" x14ac:dyDescent="0.3">
      <c r="B40" s="49" t="s">
        <v>226</v>
      </c>
      <c r="C40" s="219"/>
      <c r="D40" s="220"/>
      <c r="E40" s="220"/>
      <c r="F40" s="220"/>
      <c r="G40" s="220"/>
      <c r="H40" s="221"/>
      <c r="I40" s="213"/>
      <c r="J40" s="214"/>
      <c r="K40" s="9"/>
    </row>
    <row r="41" spans="2:11" x14ac:dyDescent="0.3">
      <c r="B41" s="50">
        <v>1.2</v>
      </c>
      <c r="C41" s="204" t="s">
        <v>203</v>
      </c>
      <c r="D41" s="205"/>
      <c r="E41" s="205"/>
      <c r="F41" s="205"/>
      <c r="G41" s="205"/>
      <c r="H41" s="206"/>
      <c r="I41" s="217"/>
      <c r="J41" s="218"/>
      <c r="K41" s="30"/>
    </row>
    <row r="42" spans="2:11" x14ac:dyDescent="0.3">
      <c r="B42" s="48" t="s">
        <v>227</v>
      </c>
      <c r="C42" s="222"/>
      <c r="D42" s="223"/>
      <c r="E42" s="223"/>
      <c r="F42" s="223"/>
      <c r="G42" s="223"/>
      <c r="H42" s="224"/>
      <c r="I42" s="213"/>
      <c r="J42" s="214"/>
      <c r="K42" s="9"/>
    </row>
    <row r="43" spans="2:11" x14ac:dyDescent="0.3">
      <c r="B43" s="48" t="s">
        <v>228</v>
      </c>
      <c r="C43" s="222"/>
      <c r="D43" s="223"/>
      <c r="E43" s="223"/>
      <c r="F43" s="223"/>
      <c r="G43" s="223"/>
      <c r="H43" s="224"/>
      <c r="I43" s="213"/>
      <c r="J43" s="214"/>
      <c r="K43" s="9"/>
    </row>
    <row r="44" spans="2:11" x14ac:dyDescent="0.3">
      <c r="B44" s="48" t="s">
        <v>229</v>
      </c>
      <c r="C44" s="222"/>
      <c r="D44" s="223"/>
      <c r="E44" s="223"/>
      <c r="F44" s="223"/>
      <c r="G44" s="223"/>
      <c r="H44" s="224"/>
      <c r="I44" s="213"/>
      <c r="J44" s="214"/>
      <c r="K44" s="9"/>
    </row>
    <row r="45" spans="2:11" x14ac:dyDescent="0.3">
      <c r="B45" s="48" t="s">
        <v>230</v>
      </c>
      <c r="C45" s="222"/>
      <c r="D45" s="223"/>
      <c r="E45" s="223"/>
      <c r="F45" s="223"/>
      <c r="G45" s="223"/>
      <c r="H45" s="224"/>
      <c r="I45" s="213"/>
      <c r="J45" s="214"/>
      <c r="K45" s="9"/>
    </row>
    <row r="46" spans="2:11" x14ac:dyDescent="0.3">
      <c r="B46" s="48" t="s">
        <v>231</v>
      </c>
      <c r="C46" s="222"/>
      <c r="D46" s="223"/>
      <c r="E46" s="223"/>
      <c r="F46" s="223"/>
      <c r="G46" s="223"/>
      <c r="H46" s="224"/>
      <c r="I46" s="213"/>
      <c r="J46" s="214"/>
      <c r="K46" s="9"/>
    </row>
    <row r="47" spans="2:11" x14ac:dyDescent="0.3">
      <c r="B47" s="48" t="s">
        <v>232</v>
      </c>
      <c r="C47" s="222"/>
      <c r="D47" s="223"/>
      <c r="E47" s="223"/>
      <c r="F47" s="223"/>
      <c r="G47" s="223"/>
      <c r="H47" s="224"/>
      <c r="I47" s="213"/>
      <c r="J47" s="214"/>
      <c r="K47" s="9"/>
    </row>
    <row r="48" spans="2:11" s="2" customFormat="1" x14ac:dyDescent="0.3">
      <c r="B48" s="42">
        <v>2</v>
      </c>
      <c r="C48" s="201" t="s">
        <v>204</v>
      </c>
      <c r="D48" s="202"/>
      <c r="E48" s="202"/>
      <c r="F48" s="202"/>
      <c r="G48" s="202"/>
      <c r="H48" s="203"/>
      <c r="I48" s="215"/>
      <c r="J48" s="216"/>
      <c r="K48" s="51"/>
    </row>
    <row r="49" spans="2:11" x14ac:dyDescent="0.3">
      <c r="B49" s="50" t="s">
        <v>195</v>
      </c>
      <c r="C49" s="204" t="s">
        <v>205</v>
      </c>
      <c r="D49" s="205"/>
      <c r="E49" s="205"/>
      <c r="F49" s="205"/>
      <c r="G49" s="205"/>
      <c r="H49" s="206"/>
      <c r="I49" s="217"/>
      <c r="J49" s="218"/>
      <c r="K49" s="30"/>
    </row>
    <row r="50" spans="2:11" x14ac:dyDescent="0.3">
      <c r="B50" s="48" t="s">
        <v>233</v>
      </c>
      <c r="C50" s="219"/>
      <c r="D50" s="220"/>
      <c r="E50" s="220"/>
      <c r="F50" s="220"/>
      <c r="G50" s="220"/>
      <c r="H50" s="221"/>
      <c r="I50" s="213"/>
      <c r="J50" s="214"/>
      <c r="K50" s="9"/>
    </row>
    <row r="51" spans="2:11" x14ac:dyDescent="0.3">
      <c r="B51" s="48" t="s">
        <v>234</v>
      </c>
      <c r="C51" s="219"/>
      <c r="D51" s="220"/>
      <c r="E51" s="220"/>
      <c r="F51" s="220"/>
      <c r="G51" s="220"/>
      <c r="H51" s="221"/>
      <c r="I51" s="213"/>
      <c r="J51" s="214"/>
      <c r="K51" s="9"/>
    </row>
    <row r="52" spans="2:11" x14ac:dyDescent="0.3">
      <c r="B52" s="48" t="s">
        <v>235</v>
      </c>
      <c r="C52" s="219"/>
      <c r="D52" s="220"/>
      <c r="E52" s="220"/>
      <c r="F52" s="220"/>
      <c r="G52" s="220"/>
      <c r="H52" s="221"/>
      <c r="I52" s="213"/>
      <c r="J52" s="214"/>
      <c r="K52" s="9"/>
    </row>
    <row r="53" spans="2:11" x14ac:dyDescent="0.3">
      <c r="B53" s="48" t="s">
        <v>236</v>
      </c>
      <c r="C53" s="219"/>
      <c r="D53" s="220"/>
      <c r="E53" s="220"/>
      <c r="F53" s="220"/>
      <c r="G53" s="220"/>
      <c r="H53" s="221"/>
      <c r="I53" s="213"/>
      <c r="J53" s="214"/>
      <c r="K53" s="9"/>
    </row>
    <row r="54" spans="2:11" x14ac:dyDescent="0.3">
      <c r="B54" s="48" t="s">
        <v>237</v>
      </c>
      <c r="C54" s="219"/>
      <c r="D54" s="220"/>
      <c r="E54" s="220"/>
      <c r="F54" s="220"/>
      <c r="G54" s="220"/>
      <c r="H54" s="221"/>
      <c r="I54" s="213"/>
      <c r="J54" s="214"/>
      <c r="K54" s="9"/>
    </row>
  </sheetData>
  <mergeCells count="92">
    <mergeCell ref="C52:H52"/>
    <mergeCell ref="C53:H53"/>
    <mergeCell ref="C54:H54"/>
    <mergeCell ref="I51:J51"/>
    <mergeCell ref="I52:J52"/>
    <mergeCell ref="C47:H47"/>
    <mergeCell ref="C48:H48"/>
    <mergeCell ref="C49:H49"/>
    <mergeCell ref="C50:H50"/>
    <mergeCell ref="C51:H51"/>
    <mergeCell ref="C42:H42"/>
    <mergeCell ref="C43:H43"/>
    <mergeCell ref="C44:H44"/>
    <mergeCell ref="C45:H45"/>
    <mergeCell ref="C46:H46"/>
    <mergeCell ref="I31:J31"/>
    <mergeCell ref="I32:J32"/>
    <mergeCell ref="I33:J33"/>
    <mergeCell ref="I34:J34"/>
    <mergeCell ref="I26:J26"/>
    <mergeCell ref="I27:J27"/>
    <mergeCell ref="I28:J28"/>
    <mergeCell ref="I29:J29"/>
    <mergeCell ref="I30:J30"/>
    <mergeCell ref="C36:H36"/>
    <mergeCell ref="C37:H37"/>
    <mergeCell ref="C38:H38"/>
    <mergeCell ref="C39:H39"/>
    <mergeCell ref="I35:J35"/>
    <mergeCell ref="I36:J36"/>
    <mergeCell ref="I37:J37"/>
    <mergeCell ref="I38:J38"/>
    <mergeCell ref="I39:J39"/>
    <mergeCell ref="I50:J50"/>
    <mergeCell ref="I53:J53"/>
    <mergeCell ref="I54:J54"/>
    <mergeCell ref="C26:H26"/>
    <mergeCell ref="C27:H27"/>
    <mergeCell ref="C28:H28"/>
    <mergeCell ref="C29:H29"/>
    <mergeCell ref="C30:H30"/>
    <mergeCell ref="C32:H32"/>
    <mergeCell ref="C31:H31"/>
    <mergeCell ref="C33:H33"/>
    <mergeCell ref="C34:H34"/>
    <mergeCell ref="C35:H35"/>
    <mergeCell ref="C40:H40"/>
    <mergeCell ref="C41:H41"/>
    <mergeCell ref="I45:J45"/>
    <mergeCell ref="I46:J46"/>
    <mergeCell ref="I47:J47"/>
    <mergeCell ref="I48:J48"/>
    <mergeCell ref="I49:J49"/>
    <mergeCell ref="I40:J40"/>
    <mergeCell ref="I41:J41"/>
    <mergeCell ref="I42:J42"/>
    <mergeCell ref="I43:J43"/>
    <mergeCell ref="I44:J44"/>
    <mergeCell ref="C22:H22"/>
    <mergeCell ref="C23:H23"/>
    <mergeCell ref="C24:H24"/>
    <mergeCell ref="C25:H25"/>
    <mergeCell ref="I25:J25"/>
    <mergeCell ref="I23:J23"/>
    <mergeCell ref="I24:J24"/>
    <mergeCell ref="I22:J22"/>
    <mergeCell ref="I14:J14"/>
    <mergeCell ref="I15:J15"/>
    <mergeCell ref="I16:J16"/>
    <mergeCell ref="I17:J17"/>
    <mergeCell ref="I18:J18"/>
    <mergeCell ref="I20:J20"/>
    <mergeCell ref="C18:H18"/>
    <mergeCell ref="C19:H19"/>
    <mergeCell ref="I19:J19"/>
    <mergeCell ref="I21:J21"/>
    <mergeCell ref="I13:J13"/>
    <mergeCell ref="C14:H14"/>
    <mergeCell ref="C15:H15"/>
    <mergeCell ref="C21:H21"/>
    <mergeCell ref="E3:E4"/>
    <mergeCell ref="B3:C4"/>
    <mergeCell ref="B5:C5"/>
    <mergeCell ref="B6:C6"/>
    <mergeCell ref="B7:C7"/>
    <mergeCell ref="B8:C8"/>
    <mergeCell ref="B9:C9"/>
    <mergeCell ref="F3:F4"/>
    <mergeCell ref="C13:H13"/>
    <mergeCell ref="C20:H20"/>
    <mergeCell ref="C16:H16"/>
    <mergeCell ref="C17:H17"/>
  </mergeCells>
  <dataValidations count="1">
    <dataValidation type="textLength" operator="lessThanOrEqual" allowBlank="1" showInputMessage="1" showErrorMessage="1" sqref="K14:K20 I14:I54" xr:uid="{00000000-0002-0000-0300-000000000000}">
      <formula1>200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0"/>
  <sheetViews>
    <sheetView showGridLines="0" zoomScaleNormal="100" zoomScaleSheetLayoutView="100" workbookViewId="0">
      <selection activeCell="N16" sqref="N16"/>
    </sheetView>
  </sheetViews>
  <sheetFormatPr baseColWidth="10" defaultColWidth="11.44140625" defaultRowHeight="13.2" x14ac:dyDescent="0.3"/>
  <cols>
    <col min="1" max="1" width="6.44140625" style="55" customWidth="1"/>
    <col min="2" max="2" width="5.44140625" style="56" customWidth="1"/>
    <col min="3" max="3" width="3.44140625" style="56" customWidth="1"/>
    <col min="4" max="4" width="23.5546875" style="56" customWidth="1"/>
    <col min="5" max="5" width="6.88671875" style="56" customWidth="1"/>
    <col min="6" max="6" width="4.6640625" style="56" customWidth="1"/>
    <col min="7" max="7" width="11.44140625" style="56"/>
    <col min="8" max="8" width="15.44140625" style="56" customWidth="1"/>
    <col min="9" max="9" width="14.6640625" style="56" bestFit="1" customWidth="1"/>
    <col min="10" max="11" width="15.5546875" style="56" customWidth="1"/>
    <col min="12" max="12" width="13.88671875" style="56" bestFit="1" customWidth="1"/>
    <col min="13" max="15" width="11.44140625" style="56"/>
    <col min="16" max="16" width="12.33203125" style="56" customWidth="1"/>
    <col min="17" max="16384" width="11.44140625" style="56"/>
  </cols>
  <sheetData>
    <row r="1" spans="1:16" x14ac:dyDescent="0.3">
      <c r="B1" s="78" t="s">
        <v>246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60"/>
    </row>
    <row r="2" spans="1:16" s="76" customFormat="1" x14ac:dyDescent="0.3">
      <c r="A2" s="55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6" x14ac:dyDescent="0.3">
      <c r="B3" s="79" t="s">
        <v>238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</row>
    <row r="4" spans="1:16" x14ac:dyDescent="0.3">
      <c r="B4" s="61"/>
      <c r="M4" s="62"/>
    </row>
    <row r="5" spans="1:16" x14ac:dyDescent="0.3">
      <c r="N5" s="62"/>
    </row>
    <row r="6" spans="1:16" x14ac:dyDescent="0.3">
      <c r="A6" s="236"/>
      <c r="B6" s="238" t="s">
        <v>17</v>
      </c>
      <c r="C6" s="239"/>
      <c r="D6" s="239"/>
      <c r="E6" s="239"/>
      <c r="F6" s="240"/>
      <c r="G6" s="244" t="s">
        <v>18</v>
      </c>
      <c r="H6" s="225" t="s">
        <v>19</v>
      </c>
      <c r="I6" s="232" t="s">
        <v>25</v>
      </c>
      <c r="J6" s="233"/>
      <c r="K6" s="233"/>
      <c r="L6" s="234"/>
      <c r="O6" s="62"/>
    </row>
    <row r="7" spans="1:16" x14ac:dyDescent="0.3">
      <c r="A7" s="236"/>
      <c r="B7" s="238"/>
      <c r="C7" s="239"/>
      <c r="D7" s="239"/>
      <c r="E7" s="239"/>
      <c r="F7" s="240"/>
      <c r="G7" s="245"/>
      <c r="H7" s="225"/>
      <c r="I7" s="259" t="s">
        <v>20</v>
      </c>
      <c r="J7" s="259" t="s">
        <v>21</v>
      </c>
      <c r="K7" s="232" t="s">
        <v>22</v>
      </c>
      <c r="L7" s="234"/>
      <c r="O7" s="62"/>
    </row>
    <row r="8" spans="1:16" ht="26.4" x14ac:dyDescent="0.3">
      <c r="A8" s="236"/>
      <c r="B8" s="241"/>
      <c r="C8" s="242"/>
      <c r="D8" s="242"/>
      <c r="E8" s="242"/>
      <c r="F8" s="243"/>
      <c r="G8" s="245"/>
      <c r="H8" s="225"/>
      <c r="I8" s="260"/>
      <c r="J8" s="260"/>
      <c r="K8" s="52" t="s">
        <v>23</v>
      </c>
      <c r="L8" s="53" t="s">
        <v>24</v>
      </c>
      <c r="O8" s="62"/>
    </row>
    <row r="9" spans="1:16" x14ac:dyDescent="0.3">
      <c r="B9" s="252" t="s">
        <v>101</v>
      </c>
      <c r="C9" s="253"/>
      <c r="D9" s="253"/>
      <c r="E9" s="253"/>
      <c r="F9" s="254"/>
      <c r="G9" s="63"/>
      <c r="H9" s="63"/>
      <c r="I9" s="82">
        <f>I10+I16</f>
        <v>0</v>
      </c>
      <c r="J9" s="82">
        <f>J10+J16</f>
        <v>0</v>
      </c>
      <c r="K9" s="82">
        <f>K10+K16</f>
        <v>0</v>
      </c>
      <c r="L9" s="85">
        <f>L10+L16</f>
        <v>0</v>
      </c>
      <c r="O9" s="62"/>
    </row>
    <row r="10" spans="1:16" x14ac:dyDescent="0.3">
      <c r="B10" s="249" t="s">
        <v>105</v>
      </c>
      <c r="C10" s="250"/>
      <c r="D10" s="250"/>
      <c r="E10" s="250"/>
      <c r="F10" s="251"/>
      <c r="G10" s="64"/>
      <c r="H10" s="64"/>
      <c r="I10" s="83">
        <f>SUM(I11:I15)</f>
        <v>0</v>
      </c>
      <c r="J10" s="83">
        <f t="shared" ref="J10:K10" si="0">SUM(J11:J15)</f>
        <v>0</v>
      </c>
      <c r="K10" s="83">
        <f t="shared" si="0"/>
        <v>0</v>
      </c>
      <c r="L10" s="84">
        <f>SUM(L11:L15)</f>
        <v>0</v>
      </c>
      <c r="O10" s="62"/>
    </row>
    <row r="11" spans="1:16" x14ac:dyDescent="0.3">
      <c r="B11" s="246" t="s">
        <v>106</v>
      </c>
      <c r="C11" s="247"/>
      <c r="D11" s="247"/>
      <c r="E11" s="247"/>
      <c r="F11" s="248"/>
      <c r="G11" s="65"/>
      <c r="H11" s="65"/>
      <c r="I11" s="84">
        <f>J11+K11+L11</f>
        <v>0</v>
      </c>
      <c r="J11" s="87"/>
      <c r="K11" s="87"/>
      <c r="L11" s="87"/>
      <c r="O11" s="62"/>
    </row>
    <row r="12" spans="1:16" x14ac:dyDescent="0.3">
      <c r="B12" s="246" t="s">
        <v>107</v>
      </c>
      <c r="C12" s="247"/>
      <c r="D12" s="247"/>
      <c r="E12" s="247"/>
      <c r="F12" s="248"/>
      <c r="G12" s="65"/>
      <c r="H12" s="65"/>
      <c r="I12" s="84">
        <f t="shared" ref="I12:I15" si="1">J12+K12+L12</f>
        <v>0</v>
      </c>
      <c r="J12" s="87"/>
      <c r="K12" s="87"/>
      <c r="L12" s="87"/>
      <c r="O12" s="62"/>
    </row>
    <row r="13" spans="1:16" x14ac:dyDescent="0.3">
      <c r="B13" s="246" t="s">
        <v>108</v>
      </c>
      <c r="C13" s="247"/>
      <c r="D13" s="247"/>
      <c r="E13" s="247"/>
      <c r="F13" s="248"/>
      <c r="G13" s="65"/>
      <c r="H13" s="65"/>
      <c r="I13" s="84">
        <f t="shared" si="1"/>
        <v>0</v>
      </c>
      <c r="J13" s="87"/>
      <c r="K13" s="87"/>
      <c r="L13" s="87"/>
      <c r="O13" s="62"/>
    </row>
    <row r="14" spans="1:16" x14ac:dyDescent="0.3">
      <c r="B14" s="246" t="s">
        <v>109</v>
      </c>
      <c r="C14" s="247"/>
      <c r="D14" s="247"/>
      <c r="E14" s="247"/>
      <c r="F14" s="248"/>
      <c r="G14" s="65"/>
      <c r="H14" s="65"/>
      <c r="I14" s="84">
        <f t="shared" si="1"/>
        <v>0</v>
      </c>
      <c r="J14" s="87"/>
      <c r="K14" s="87"/>
      <c r="L14" s="87"/>
      <c r="O14" s="62"/>
    </row>
    <row r="15" spans="1:16" x14ac:dyDescent="0.3">
      <c r="B15" s="246" t="s">
        <v>110</v>
      </c>
      <c r="C15" s="247"/>
      <c r="D15" s="247"/>
      <c r="E15" s="247"/>
      <c r="F15" s="248"/>
      <c r="G15" s="65"/>
      <c r="H15" s="65"/>
      <c r="I15" s="84">
        <f t="shared" si="1"/>
        <v>0</v>
      </c>
      <c r="J15" s="87"/>
      <c r="K15" s="87"/>
      <c r="L15" s="87"/>
    </row>
    <row r="16" spans="1:16" x14ac:dyDescent="0.3">
      <c r="B16" s="246" t="s">
        <v>111</v>
      </c>
      <c r="C16" s="247"/>
      <c r="D16" s="247"/>
      <c r="E16" s="247"/>
      <c r="F16" s="248"/>
      <c r="G16" s="65"/>
      <c r="H16" s="65"/>
      <c r="I16" s="84">
        <f>J16+K16+L16</f>
        <v>0</v>
      </c>
      <c r="J16" s="87"/>
      <c r="K16" s="87"/>
      <c r="L16" s="87"/>
      <c r="O16" s="227"/>
      <c r="P16" s="227"/>
    </row>
    <row r="17" spans="1:16" x14ac:dyDescent="0.3">
      <c r="B17" s="255" t="s">
        <v>102</v>
      </c>
      <c r="C17" s="256"/>
      <c r="D17" s="256"/>
      <c r="E17" s="256"/>
      <c r="F17" s="257"/>
      <c r="G17" s="65"/>
      <c r="H17" s="65"/>
      <c r="I17" s="84">
        <f>J17+K17+L17</f>
        <v>0</v>
      </c>
      <c r="J17" s="87"/>
      <c r="K17" s="87"/>
      <c r="L17" s="87"/>
      <c r="O17" s="227"/>
      <c r="P17" s="227"/>
    </row>
    <row r="18" spans="1:16" x14ac:dyDescent="0.3">
      <c r="B18" s="246" t="s">
        <v>103</v>
      </c>
      <c r="C18" s="247"/>
      <c r="D18" s="247"/>
      <c r="E18" s="247"/>
      <c r="F18" s="248"/>
      <c r="G18" s="65"/>
      <c r="H18" s="65"/>
      <c r="I18" s="84">
        <f>I9*0.05</f>
        <v>0</v>
      </c>
      <c r="J18" s="87"/>
      <c r="K18" s="87"/>
      <c r="L18" s="87"/>
      <c r="M18" s="66"/>
    </row>
    <row r="19" spans="1:16" x14ac:dyDescent="0.3">
      <c r="B19" s="246" t="s">
        <v>104</v>
      </c>
      <c r="C19" s="247"/>
      <c r="D19" s="247"/>
      <c r="E19" s="247"/>
      <c r="F19" s="248"/>
      <c r="G19" s="65"/>
      <c r="H19" s="65"/>
      <c r="I19" s="84">
        <f>I9*0.03</f>
        <v>0</v>
      </c>
      <c r="J19" s="87"/>
      <c r="K19" s="87"/>
      <c r="L19" s="87"/>
    </row>
    <row r="20" spans="1:16" x14ac:dyDescent="0.3">
      <c r="B20" s="261" t="s">
        <v>26</v>
      </c>
      <c r="C20" s="262"/>
      <c r="D20" s="262"/>
      <c r="E20" s="262"/>
      <c r="F20" s="263"/>
      <c r="G20" s="67"/>
      <c r="H20" s="67"/>
      <c r="I20" s="86">
        <f>I10+I16+I17+I18+I19</f>
        <v>0</v>
      </c>
      <c r="J20" s="86">
        <f t="shared" ref="J20:K20" si="2">J9+J17+J18+J19</f>
        <v>0</v>
      </c>
      <c r="K20" s="86">
        <f t="shared" si="2"/>
        <v>0</v>
      </c>
      <c r="L20" s="88">
        <f>L9+L17+L18+L19</f>
        <v>0</v>
      </c>
    </row>
    <row r="21" spans="1:16" x14ac:dyDescent="0.3">
      <c r="I21" s="68"/>
    </row>
    <row r="23" spans="1:16" x14ac:dyDescent="0.3">
      <c r="B23" s="54" t="s">
        <v>247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0"/>
    </row>
    <row r="25" spans="1:16" s="58" customFormat="1" x14ac:dyDescent="0.3">
      <c r="A25" s="57"/>
      <c r="B25" s="225" t="s">
        <v>16</v>
      </c>
      <c r="C25" s="225"/>
      <c r="D25" s="225" t="s">
        <v>17</v>
      </c>
      <c r="E25" s="225"/>
      <c r="F25" s="225"/>
      <c r="G25" s="225"/>
      <c r="H25" s="225" t="s">
        <v>33</v>
      </c>
      <c r="I25" s="225"/>
      <c r="J25" s="225"/>
      <c r="K25" s="225"/>
      <c r="L25" s="225"/>
    </row>
    <row r="26" spans="1:16" s="58" customFormat="1" x14ac:dyDescent="0.3">
      <c r="A26" s="57"/>
      <c r="B26" s="225"/>
      <c r="C26" s="225"/>
      <c r="D26" s="225"/>
      <c r="E26" s="225"/>
      <c r="F26" s="225"/>
      <c r="G26" s="225"/>
      <c r="H26" s="52">
        <v>1</v>
      </c>
      <c r="I26" s="52">
        <v>2</v>
      </c>
      <c r="J26" s="52">
        <v>3</v>
      </c>
      <c r="K26" s="52">
        <v>4</v>
      </c>
      <c r="L26" s="52">
        <v>5</v>
      </c>
    </row>
    <row r="27" spans="1:16" x14ac:dyDescent="0.3">
      <c r="B27" s="228">
        <v>1</v>
      </c>
      <c r="C27" s="228"/>
      <c r="D27" s="228" t="s">
        <v>239</v>
      </c>
      <c r="E27" s="228"/>
      <c r="F27" s="228"/>
      <c r="G27" s="228"/>
      <c r="H27" s="73">
        <f>H28+H31</f>
        <v>0</v>
      </c>
      <c r="I27" s="73">
        <f t="shared" ref="I27:L27" si="3">I28+I31</f>
        <v>0</v>
      </c>
      <c r="J27" s="73">
        <f t="shared" si="3"/>
        <v>0</v>
      </c>
      <c r="K27" s="73">
        <f t="shared" si="3"/>
        <v>0</v>
      </c>
      <c r="L27" s="73">
        <f t="shared" si="3"/>
        <v>0</v>
      </c>
    </row>
    <row r="28" spans="1:16" x14ac:dyDescent="0.3">
      <c r="B28" s="229">
        <v>1.1000000000000001</v>
      </c>
      <c r="C28" s="229"/>
      <c r="D28" s="264" t="s">
        <v>240</v>
      </c>
      <c r="E28" s="264"/>
      <c r="F28" s="264"/>
      <c r="G28" s="264"/>
      <c r="H28" s="74">
        <f>SUM(H29:H30)</f>
        <v>0</v>
      </c>
      <c r="I28" s="74">
        <f t="shared" ref="I28:L28" si="4">SUM(I29:I30)</f>
        <v>0</v>
      </c>
      <c r="J28" s="74">
        <f t="shared" si="4"/>
        <v>0</v>
      </c>
      <c r="K28" s="74">
        <f t="shared" si="4"/>
        <v>0</v>
      </c>
      <c r="L28" s="74">
        <f t="shared" si="4"/>
        <v>0</v>
      </c>
    </row>
    <row r="29" spans="1:16" x14ac:dyDescent="0.3">
      <c r="B29" s="230" t="s">
        <v>189</v>
      </c>
      <c r="C29" s="230"/>
      <c r="D29" s="231" t="s">
        <v>27</v>
      </c>
      <c r="E29" s="231"/>
      <c r="F29" s="231"/>
      <c r="G29" s="231"/>
      <c r="H29" s="72"/>
      <c r="I29" s="72"/>
      <c r="J29" s="72"/>
      <c r="K29" s="72"/>
      <c r="L29" s="72"/>
    </row>
    <row r="30" spans="1:16" x14ac:dyDescent="0.3">
      <c r="B30" s="230" t="s">
        <v>190</v>
      </c>
      <c r="C30" s="230"/>
      <c r="D30" s="231" t="s">
        <v>28</v>
      </c>
      <c r="E30" s="231"/>
      <c r="F30" s="231"/>
      <c r="G30" s="231"/>
      <c r="H30" s="72"/>
      <c r="I30" s="72"/>
      <c r="J30" s="72"/>
      <c r="K30" s="72"/>
      <c r="L30" s="72"/>
    </row>
    <row r="31" spans="1:16" x14ac:dyDescent="0.3">
      <c r="B31" s="229">
        <v>1.2</v>
      </c>
      <c r="C31" s="229"/>
      <c r="D31" s="264" t="s">
        <v>241</v>
      </c>
      <c r="E31" s="264"/>
      <c r="F31" s="264"/>
      <c r="G31" s="264"/>
      <c r="H31" s="74">
        <f>SUM(H32:H33)</f>
        <v>0</v>
      </c>
      <c r="I31" s="74">
        <f t="shared" ref="I31:L31" si="5">SUM(I32:I33)</f>
        <v>0</v>
      </c>
      <c r="J31" s="74">
        <f t="shared" si="5"/>
        <v>0</v>
      </c>
      <c r="K31" s="74">
        <f t="shared" si="5"/>
        <v>0</v>
      </c>
      <c r="L31" s="74">
        <f t="shared" si="5"/>
        <v>0</v>
      </c>
    </row>
    <row r="32" spans="1:16" x14ac:dyDescent="0.3">
      <c r="B32" s="230" t="s">
        <v>227</v>
      </c>
      <c r="C32" s="230"/>
      <c r="D32" s="231" t="s">
        <v>29</v>
      </c>
      <c r="E32" s="231"/>
      <c r="F32" s="231"/>
      <c r="G32" s="231"/>
      <c r="H32" s="72"/>
      <c r="I32" s="72"/>
      <c r="J32" s="72"/>
      <c r="K32" s="72"/>
      <c r="L32" s="72"/>
    </row>
    <row r="33" spans="2:12" x14ac:dyDescent="0.3">
      <c r="B33" s="230" t="s">
        <v>228</v>
      </c>
      <c r="C33" s="230"/>
      <c r="D33" s="231" t="s">
        <v>30</v>
      </c>
      <c r="E33" s="231"/>
      <c r="F33" s="231"/>
      <c r="G33" s="231"/>
      <c r="H33" s="72"/>
      <c r="I33" s="72"/>
      <c r="J33" s="72"/>
      <c r="K33" s="72"/>
      <c r="L33" s="72"/>
    </row>
    <row r="34" spans="2:12" x14ac:dyDescent="0.3">
      <c r="B34" s="228">
        <v>2</v>
      </c>
      <c r="C34" s="228"/>
      <c r="D34" s="235" t="s">
        <v>242</v>
      </c>
      <c r="E34" s="235"/>
      <c r="F34" s="235"/>
      <c r="G34" s="235"/>
      <c r="H34" s="73">
        <f>SUM(H35:H36)</f>
        <v>0</v>
      </c>
      <c r="I34" s="73">
        <f t="shared" ref="I34:L34" si="6">SUM(I35:I36)</f>
        <v>0</v>
      </c>
      <c r="J34" s="73">
        <f t="shared" si="6"/>
        <v>0</v>
      </c>
      <c r="K34" s="73">
        <f t="shared" si="6"/>
        <v>0</v>
      </c>
      <c r="L34" s="73">
        <f t="shared" si="6"/>
        <v>0</v>
      </c>
    </row>
    <row r="35" spans="2:12" x14ac:dyDescent="0.3">
      <c r="B35" s="226">
        <v>2.1</v>
      </c>
      <c r="C35" s="226"/>
      <c r="D35" s="265" t="s">
        <v>31</v>
      </c>
      <c r="E35" s="265"/>
      <c r="F35" s="265"/>
      <c r="G35" s="265"/>
      <c r="H35" s="72"/>
      <c r="I35" s="72"/>
      <c r="J35" s="72"/>
      <c r="K35" s="72"/>
      <c r="L35" s="72"/>
    </row>
    <row r="36" spans="2:12" x14ac:dyDescent="0.3">
      <c r="B36" s="226">
        <v>2.2000000000000002</v>
      </c>
      <c r="C36" s="226"/>
      <c r="D36" s="231" t="s">
        <v>32</v>
      </c>
      <c r="E36" s="231"/>
      <c r="F36" s="231"/>
      <c r="G36" s="231"/>
      <c r="H36" s="72"/>
      <c r="I36" s="72"/>
      <c r="J36" s="72"/>
      <c r="K36" s="72"/>
      <c r="L36" s="72"/>
    </row>
    <row r="37" spans="2:12" x14ac:dyDescent="0.3">
      <c r="B37" s="258">
        <v>3</v>
      </c>
      <c r="C37" s="258"/>
      <c r="D37" s="266" t="s">
        <v>243</v>
      </c>
      <c r="E37" s="266"/>
      <c r="F37" s="266"/>
      <c r="G37" s="266"/>
      <c r="H37" s="72"/>
      <c r="I37" s="72"/>
      <c r="J37" s="72"/>
      <c r="K37" s="72"/>
      <c r="L37" s="72"/>
    </row>
    <row r="38" spans="2:12" x14ac:dyDescent="0.3">
      <c r="B38" s="228">
        <v>4</v>
      </c>
      <c r="C38" s="228"/>
      <c r="D38" s="235" t="s">
        <v>244</v>
      </c>
      <c r="E38" s="235"/>
      <c r="F38" s="235"/>
      <c r="G38" s="235"/>
      <c r="H38" s="73">
        <f>+H39</f>
        <v>0</v>
      </c>
      <c r="I38" s="73">
        <f t="shared" ref="I38:L38" si="7">+I39</f>
        <v>0</v>
      </c>
      <c r="J38" s="73">
        <f t="shared" si="7"/>
        <v>0</v>
      </c>
      <c r="K38" s="73">
        <f t="shared" si="7"/>
        <v>0</v>
      </c>
      <c r="L38" s="73">
        <f t="shared" si="7"/>
        <v>0</v>
      </c>
    </row>
    <row r="39" spans="2:12" ht="15" customHeight="1" x14ac:dyDescent="0.3">
      <c r="B39" s="226">
        <v>4.0999999999999996</v>
      </c>
      <c r="C39" s="226"/>
      <c r="D39" s="231" t="s">
        <v>269</v>
      </c>
      <c r="E39" s="231"/>
      <c r="F39" s="231"/>
      <c r="G39" s="231"/>
      <c r="H39" s="72"/>
      <c r="I39" s="72"/>
      <c r="J39" s="72"/>
      <c r="K39" s="72"/>
      <c r="L39" s="72"/>
    </row>
    <row r="40" spans="2:12" ht="15" customHeight="1" x14ac:dyDescent="0.3">
      <c r="B40" s="237" t="s">
        <v>26</v>
      </c>
      <c r="C40" s="237"/>
      <c r="D40" s="237"/>
      <c r="E40" s="237"/>
      <c r="F40" s="237"/>
      <c r="G40" s="237"/>
      <c r="H40" s="74">
        <f>H27+H34+H37+H38</f>
        <v>0</v>
      </c>
      <c r="I40" s="74">
        <f>I27+I34+I37+I38</f>
        <v>0</v>
      </c>
      <c r="J40" s="74">
        <f t="shared" ref="J40:L40" si="8">J27+J34+J37+J38</f>
        <v>0</v>
      </c>
      <c r="K40" s="74">
        <f t="shared" si="8"/>
        <v>0</v>
      </c>
      <c r="L40" s="74">
        <f t="shared" si="8"/>
        <v>0</v>
      </c>
    </row>
  </sheetData>
  <mergeCells count="52">
    <mergeCell ref="J7:J8"/>
    <mergeCell ref="K7:L7"/>
    <mergeCell ref="D39:G39"/>
    <mergeCell ref="B20:F20"/>
    <mergeCell ref="B39:C39"/>
    <mergeCell ref="D27:G27"/>
    <mergeCell ref="D28:G28"/>
    <mergeCell ref="D29:G29"/>
    <mergeCell ref="D30:G30"/>
    <mergeCell ref="D31:G31"/>
    <mergeCell ref="D32:G32"/>
    <mergeCell ref="D33:G33"/>
    <mergeCell ref="D34:G34"/>
    <mergeCell ref="D35:G35"/>
    <mergeCell ref="D37:G37"/>
    <mergeCell ref="B40:G40"/>
    <mergeCell ref="B6:F8"/>
    <mergeCell ref="G6:G8"/>
    <mergeCell ref="B11:F11"/>
    <mergeCell ref="B12:F12"/>
    <mergeCell ref="B10:F10"/>
    <mergeCell ref="B9:F9"/>
    <mergeCell ref="B13:F13"/>
    <mergeCell ref="B14:F14"/>
    <mergeCell ref="B15:F15"/>
    <mergeCell ref="B16:F16"/>
    <mergeCell ref="B17:F17"/>
    <mergeCell ref="B18:F18"/>
    <mergeCell ref="B19:F19"/>
    <mergeCell ref="B37:C37"/>
    <mergeCell ref="B38:C38"/>
    <mergeCell ref="D38:G38"/>
    <mergeCell ref="B32:C32"/>
    <mergeCell ref="B33:C33"/>
    <mergeCell ref="B34:C34"/>
    <mergeCell ref="A6:A8"/>
    <mergeCell ref="H6:H8"/>
    <mergeCell ref="B35:C35"/>
    <mergeCell ref="B36:C36"/>
    <mergeCell ref="O16:P16"/>
    <mergeCell ref="O17:P17"/>
    <mergeCell ref="H25:L25"/>
    <mergeCell ref="B25:C26"/>
    <mergeCell ref="D25:G26"/>
    <mergeCell ref="B27:C27"/>
    <mergeCell ref="B28:C28"/>
    <mergeCell ref="B29:C29"/>
    <mergeCell ref="B30:C30"/>
    <mergeCell ref="B31:C31"/>
    <mergeCell ref="D36:G36"/>
    <mergeCell ref="I6:L6"/>
    <mergeCell ref="I7:I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portrait" r:id="rId1"/>
  <ignoredErrors>
    <ignoredError sqref="H27:L28 H31:L31 H34:L34 H38:L38 H40:L4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1"/>
  <sheetViews>
    <sheetView showGridLines="0" topLeftCell="A61" zoomScaleNormal="100" zoomScaleSheetLayoutView="100" workbookViewId="0">
      <selection activeCell="E51" sqref="E51"/>
    </sheetView>
  </sheetViews>
  <sheetFormatPr baseColWidth="10" defaultColWidth="11.44140625" defaultRowHeight="13.2" x14ac:dyDescent="0.3"/>
  <cols>
    <col min="1" max="1" width="8" style="56" customWidth="1"/>
    <col min="2" max="2" width="9.109375" style="56" customWidth="1"/>
    <col min="3" max="3" width="5.44140625" style="56" customWidth="1"/>
    <col min="4" max="4" width="11.5546875" style="56" bestFit="1" customWidth="1"/>
    <col min="5" max="5" width="23.5546875" style="56" customWidth="1"/>
    <col min="6" max="6" width="13.33203125" style="56" customWidth="1"/>
    <col min="7" max="9" width="13.109375" style="101" bestFit="1" customWidth="1"/>
    <col min="10" max="11" width="14.109375" style="56" bestFit="1" customWidth="1"/>
    <col min="12" max="16384" width="11.44140625" style="56"/>
  </cols>
  <sheetData>
    <row r="1" spans="1:11" x14ac:dyDescent="0.3">
      <c r="A1" s="79" t="s">
        <v>248</v>
      </c>
      <c r="B1" s="90"/>
      <c r="C1" s="90"/>
      <c r="D1" s="90"/>
      <c r="E1" s="90"/>
      <c r="F1" s="90"/>
      <c r="G1" s="91"/>
      <c r="H1" s="91"/>
      <c r="I1" s="91"/>
      <c r="J1" s="90"/>
      <c r="K1" s="90"/>
    </row>
    <row r="3" spans="1:11" x14ac:dyDescent="0.3">
      <c r="A3" s="267" t="s">
        <v>16</v>
      </c>
      <c r="B3" s="267" t="s">
        <v>17</v>
      </c>
      <c r="C3" s="267"/>
      <c r="D3" s="267"/>
      <c r="E3" s="267"/>
      <c r="F3" s="267"/>
      <c r="G3" s="267" t="s">
        <v>33</v>
      </c>
      <c r="H3" s="267"/>
      <c r="I3" s="267"/>
      <c r="J3" s="267"/>
      <c r="K3" s="267"/>
    </row>
    <row r="4" spans="1:11" x14ac:dyDescent="0.3">
      <c r="A4" s="267"/>
      <c r="B4" s="267"/>
      <c r="C4" s="267"/>
      <c r="D4" s="267"/>
      <c r="E4" s="267"/>
      <c r="F4" s="267"/>
      <c r="G4" s="71">
        <v>1</v>
      </c>
      <c r="H4" s="71">
        <v>2</v>
      </c>
      <c r="I4" s="71">
        <v>3</v>
      </c>
      <c r="J4" s="71">
        <v>4</v>
      </c>
      <c r="K4" s="71">
        <v>5</v>
      </c>
    </row>
    <row r="5" spans="1:11" s="60" customFormat="1" x14ac:dyDescent="0.3">
      <c r="A5" s="92">
        <v>1</v>
      </c>
      <c r="B5" s="268" t="s">
        <v>249</v>
      </c>
      <c r="C5" s="268"/>
      <c r="D5" s="268"/>
      <c r="E5" s="268"/>
      <c r="F5" s="268"/>
      <c r="G5" s="106">
        <f>G6+G7</f>
        <v>0</v>
      </c>
      <c r="H5" s="106">
        <f t="shared" ref="H5:I5" si="0">H6+H7</f>
        <v>0</v>
      </c>
      <c r="I5" s="106">
        <f t="shared" si="0"/>
        <v>0</v>
      </c>
      <c r="J5" s="106">
        <f>J6+J7</f>
        <v>0</v>
      </c>
      <c r="K5" s="106">
        <f t="shared" ref="K5" si="1">K6+K7</f>
        <v>0</v>
      </c>
    </row>
    <row r="6" spans="1:11" x14ac:dyDescent="0.3">
      <c r="A6" s="93">
        <v>1.1000000000000001</v>
      </c>
      <c r="B6" s="269" t="s">
        <v>34</v>
      </c>
      <c r="C6" s="269"/>
      <c r="D6" s="269"/>
      <c r="E6" s="269"/>
      <c r="F6" s="269"/>
      <c r="G6" s="107">
        <f>+'5.VENTAS Y 6.REQ INV'!F5</f>
        <v>0</v>
      </c>
      <c r="H6" s="107">
        <f>+'5.VENTAS Y 6.REQ INV'!F6</f>
        <v>0</v>
      </c>
      <c r="I6" s="107">
        <f>+'5.VENTAS Y 6.REQ INV'!F7</f>
        <v>0</v>
      </c>
      <c r="J6" s="107">
        <f>+'5.VENTAS Y 6.REQ INV'!F8</f>
        <v>0</v>
      </c>
      <c r="K6" s="107">
        <f>+'5.VENTAS Y 6.REQ INV'!F9</f>
        <v>0</v>
      </c>
    </row>
    <row r="7" spans="1:11" x14ac:dyDescent="0.3">
      <c r="A7" s="93">
        <v>1.2</v>
      </c>
      <c r="B7" s="269" t="s">
        <v>35</v>
      </c>
      <c r="C7" s="269"/>
      <c r="D7" s="269"/>
      <c r="E7" s="269"/>
      <c r="F7" s="269"/>
      <c r="G7" s="94"/>
      <c r="H7" s="94"/>
      <c r="I7" s="94"/>
      <c r="J7" s="94"/>
      <c r="K7" s="94"/>
    </row>
    <row r="8" spans="1:11" s="60" customFormat="1" x14ac:dyDescent="0.3">
      <c r="A8" s="92">
        <v>2</v>
      </c>
      <c r="B8" s="268" t="s">
        <v>239</v>
      </c>
      <c r="C8" s="268"/>
      <c r="D8" s="268"/>
      <c r="E8" s="268"/>
      <c r="F8" s="268"/>
      <c r="G8" s="106">
        <f>+'7.1.INVERSION Y 7.2.EGRESOS'!H27</f>
        <v>0</v>
      </c>
      <c r="H8" s="106">
        <f>+'7.1.INVERSION Y 7.2.EGRESOS'!I27</f>
        <v>0</v>
      </c>
      <c r="I8" s="106">
        <f>+'7.1.INVERSION Y 7.2.EGRESOS'!J27</f>
        <v>0</v>
      </c>
      <c r="J8" s="106">
        <f>+'7.1.INVERSION Y 7.2.EGRESOS'!K27</f>
        <v>0</v>
      </c>
      <c r="K8" s="106">
        <f>+'7.1.INVERSION Y 7.2.EGRESOS'!L27</f>
        <v>0</v>
      </c>
    </row>
    <row r="9" spans="1:11" s="60" customFormat="1" x14ac:dyDescent="0.3">
      <c r="A9" s="92">
        <v>3</v>
      </c>
      <c r="B9" s="268" t="s">
        <v>250</v>
      </c>
      <c r="C9" s="268"/>
      <c r="D9" s="268"/>
      <c r="E9" s="268"/>
      <c r="F9" s="268"/>
      <c r="G9" s="106">
        <f>G5-G8</f>
        <v>0</v>
      </c>
      <c r="H9" s="106">
        <f t="shared" ref="H9:K9" si="2">H5-H8</f>
        <v>0</v>
      </c>
      <c r="I9" s="106">
        <f t="shared" si="2"/>
        <v>0</v>
      </c>
      <c r="J9" s="106">
        <f t="shared" si="2"/>
        <v>0</v>
      </c>
      <c r="K9" s="106">
        <f t="shared" si="2"/>
        <v>0</v>
      </c>
    </row>
    <row r="10" spans="1:11" s="60" customFormat="1" x14ac:dyDescent="0.3">
      <c r="A10" s="92">
        <v>4</v>
      </c>
      <c r="B10" s="268" t="s">
        <v>242</v>
      </c>
      <c r="C10" s="268"/>
      <c r="D10" s="268"/>
      <c r="E10" s="268"/>
      <c r="F10" s="268"/>
      <c r="G10" s="106">
        <f>G11+G12</f>
        <v>0</v>
      </c>
      <c r="H10" s="106">
        <f t="shared" ref="H10:K10" si="3">H11+H12</f>
        <v>0</v>
      </c>
      <c r="I10" s="106">
        <f t="shared" si="3"/>
        <v>0</v>
      </c>
      <c r="J10" s="106">
        <f t="shared" si="3"/>
        <v>0</v>
      </c>
      <c r="K10" s="106">
        <f t="shared" si="3"/>
        <v>0</v>
      </c>
    </row>
    <row r="11" spans="1:11" x14ac:dyDescent="0.3">
      <c r="A11" s="93">
        <v>4.0999999999999996</v>
      </c>
      <c r="B11" s="269" t="s">
        <v>31</v>
      </c>
      <c r="C11" s="269"/>
      <c r="D11" s="269"/>
      <c r="E11" s="269"/>
      <c r="F11" s="269"/>
      <c r="G11" s="107">
        <f>+'7.1.INVERSION Y 7.2.EGRESOS'!H35</f>
        <v>0</v>
      </c>
      <c r="H11" s="107">
        <f>+'7.1.INVERSION Y 7.2.EGRESOS'!I35</f>
        <v>0</v>
      </c>
      <c r="I11" s="107">
        <f>+'7.1.INVERSION Y 7.2.EGRESOS'!J35</f>
        <v>0</v>
      </c>
      <c r="J11" s="107">
        <f>+'7.1.INVERSION Y 7.2.EGRESOS'!K35</f>
        <v>0</v>
      </c>
      <c r="K11" s="107">
        <f>+'7.1.INVERSION Y 7.2.EGRESOS'!L35</f>
        <v>0</v>
      </c>
    </row>
    <row r="12" spans="1:11" x14ac:dyDescent="0.3">
      <c r="A12" s="93">
        <v>4.0999999999999996</v>
      </c>
      <c r="B12" s="269" t="s">
        <v>36</v>
      </c>
      <c r="C12" s="269"/>
      <c r="D12" s="269"/>
      <c r="E12" s="269"/>
      <c r="F12" s="269"/>
      <c r="G12" s="107">
        <f>+'7.1.INVERSION Y 7.2.EGRESOS'!H36</f>
        <v>0</v>
      </c>
      <c r="H12" s="107">
        <f>+'7.1.INVERSION Y 7.2.EGRESOS'!I36</f>
        <v>0</v>
      </c>
      <c r="I12" s="107">
        <f>+'7.1.INVERSION Y 7.2.EGRESOS'!J36</f>
        <v>0</v>
      </c>
      <c r="J12" s="107">
        <f>+'7.1.INVERSION Y 7.2.EGRESOS'!K36</f>
        <v>0</v>
      </c>
      <c r="K12" s="107">
        <f>+'7.1.INVERSION Y 7.2.EGRESOS'!L36</f>
        <v>0</v>
      </c>
    </row>
    <row r="13" spans="1:11" s="60" customFormat="1" x14ac:dyDescent="0.3">
      <c r="A13" s="92">
        <v>5</v>
      </c>
      <c r="B13" s="268" t="s">
        <v>251</v>
      </c>
      <c r="C13" s="268"/>
      <c r="D13" s="268"/>
      <c r="E13" s="268"/>
      <c r="F13" s="268"/>
      <c r="G13" s="106">
        <f>+'7.1.INVERSION Y 7.2.EGRESOS'!H37</f>
        <v>0</v>
      </c>
      <c r="H13" s="106">
        <f>+'7.1.INVERSION Y 7.2.EGRESOS'!I37</f>
        <v>0</v>
      </c>
      <c r="I13" s="106">
        <f>+'7.1.INVERSION Y 7.2.EGRESOS'!J37</f>
        <v>0</v>
      </c>
      <c r="J13" s="106">
        <f>+'7.1.INVERSION Y 7.2.EGRESOS'!K37</f>
        <v>0</v>
      </c>
      <c r="K13" s="106">
        <f>+'7.1.INVERSION Y 7.2.EGRESOS'!L37</f>
        <v>0</v>
      </c>
    </row>
    <row r="14" spans="1:11" s="60" customFormat="1" x14ac:dyDescent="0.3">
      <c r="A14" s="92">
        <v>6</v>
      </c>
      <c r="B14" s="268" t="s">
        <v>252</v>
      </c>
      <c r="C14" s="268"/>
      <c r="D14" s="268"/>
      <c r="E14" s="268"/>
      <c r="F14" s="268"/>
      <c r="G14" s="106">
        <f>G9-G10-G13</f>
        <v>0</v>
      </c>
      <c r="H14" s="106">
        <f t="shared" ref="H14:K14" si="4">H9-H10-H13</f>
        <v>0</v>
      </c>
      <c r="I14" s="106">
        <f t="shared" si="4"/>
        <v>0</v>
      </c>
      <c r="J14" s="106">
        <f t="shared" si="4"/>
        <v>0</v>
      </c>
      <c r="K14" s="106">
        <f t="shared" si="4"/>
        <v>0</v>
      </c>
    </row>
    <row r="15" spans="1:11" s="60" customFormat="1" x14ac:dyDescent="0.3">
      <c r="A15" s="92">
        <v>7</v>
      </c>
      <c r="B15" s="268" t="s">
        <v>253</v>
      </c>
      <c r="C15" s="268"/>
      <c r="D15" s="268"/>
      <c r="E15" s="268"/>
      <c r="F15" s="268"/>
      <c r="G15" s="106">
        <f>G14*0.295</f>
        <v>0</v>
      </c>
      <c r="H15" s="106">
        <f t="shared" ref="H15:K15" si="5">H14*0.295</f>
        <v>0</v>
      </c>
      <c r="I15" s="106">
        <f t="shared" si="5"/>
        <v>0</v>
      </c>
      <c r="J15" s="106">
        <f t="shared" si="5"/>
        <v>0</v>
      </c>
      <c r="K15" s="106">
        <f t="shared" si="5"/>
        <v>0</v>
      </c>
    </row>
    <row r="16" spans="1:11" s="60" customFormat="1" x14ac:dyDescent="0.3">
      <c r="A16" s="92">
        <v>8</v>
      </c>
      <c r="B16" s="268" t="s">
        <v>254</v>
      </c>
      <c r="C16" s="268"/>
      <c r="D16" s="268"/>
      <c r="E16" s="268"/>
      <c r="F16" s="268"/>
      <c r="G16" s="106">
        <f>G14-G15</f>
        <v>0</v>
      </c>
      <c r="H16" s="106">
        <f t="shared" ref="H16:K16" si="6">H14-H15</f>
        <v>0</v>
      </c>
      <c r="I16" s="106">
        <f t="shared" si="6"/>
        <v>0</v>
      </c>
      <c r="J16" s="106">
        <f t="shared" si="6"/>
        <v>0</v>
      </c>
      <c r="K16" s="106">
        <f t="shared" si="6"/>
        <v>0</v>
      </c>
    </row>
    <row r="18" spans="1:11" x14ac:dyDescent="0.3">
      <c r="A18" s="79" t="s">
        <v>255</v>
      </c>
      <c r="B18" s="90"/>
      <c r="C18" s="90"/>
      <c r="D18" s="90"/>
      <c r="E18" s="90"/>
      <c r="F18" s="90"/>
      <c r="G18" s="91"/>
      <c r="H18" s="91"/>
      <c r="I18" s="91"/>
      <c r="J18" s="90"/>
      <c r="K18" s="90"/>
    </row>
    <row r="20" spans="1:11" x14ac:dyDescent="0.3">
      <c r="A20" s="267"/>
      <c r="B20" s="267" t="s">
        <v>17</v>
      </c>
      <c r="C20" s="267"/>
      <c r="D20" s="267"/>
      <c r="E20" s="267"/>
      <c r="F20" s="267" t="s">
        <v>33</v>
      </c>
      <c r="G20" s="267"/>
      <c r="H20" s="267"/>
      <c r="I20" s="267"/>
      <c r="J20" s="267"/>
      <c r="K20" s="267"/>
    </row>
    <row r="21" spans="1:11" x14ac:dyDescent="0.3">
      <c r="A21" s="267"/>
      <c r="B21" s="267"/>
      <c r="C21" s="267"/>
      <c r="D21" s="267"/>
      <c r="E21" s="267"/>
      <c r="F21" s="71">
        <v>0</v>
      </c>
      <c r="G21" s="95">
        <v>1</v>
      </c>
      <c r="H21" s="95">
        <v>2</v>
      </c>
      <c r="I21" s="95">
        <v>3</v>
      </c>
      <c r="J21" s="71">
        <v>4</v>
      </c>
      <c r="K21" s="71">
        <v>5</v>
      </c>
    </row>
    <row r="22" spans="1:11" x14ac:dyDescent="0.3">
      <c r="A22" s="96">
        <v>1</v>
      </c>
      <c r="B22" s="270" t="s">
        <v>249</v>
      </c>
      <c r="C22" s="270"/>
      <c r="D22" s="270"/>
      <c r="E22" s="270"/>
      <c r="F22" s="89"/>
      <c r="G22" s="107">
        <f>SUM(G23:G25)</f>
        <v>0</v>
      </c>
      <c r="H22" s="107">
        <f t="shared" ref="H22:K22" si="7">SUM(H23:H25)</f>
        <v>0</v>
      </c>
      <c r="I22" s="107">
        <f t="shared" si="7"/>
        <v>0</v>
      </c>
      <c r="J22" s="107">
        <f t="shared" si="7"/>
        <v>0</v>
      </c>
      <c r="K22" s="107">
        <f t="shared" si="7"/>
        <v>0</v>
      </c>
    </row>
    <row r="23" spans="1:11" x14ac:dyDescent="0.3">
      <c r="A23" s="93">
        <v>1.1000000000000001</v>
      </c>
      <c r="B23" s="230" t="s">
        <v>34</v>
      </c>
      <c r="C23" s="230"/>
      <c r="D23" s="230"/>
      <c r="E23" s="230"/>
      <c r="F23" s="89"/>
      <c r="G23" s="107">
        <f>+G6</f>
        <v>0</v>
      </c>
      <c r="H23" s="107">
        <f>+H6</f>
        <v>0</v>
      </c>
      <c r="I23" s="107">
        <f>+I6</f>
        <v>0</v>
      </c>
      <c r="J23" s="107">
        <f>+J6</f>
        <v>0</v>
      </c>
      <c r="K23" s="107">
        <f>+K6</f>
        <v>0</v>
      </c>
    </row>
    <row r="24" spans="1:11" x14ac:dyDescent="0.3">
      <c r="A24" s="93">
        <v>1.2</v>
      </c>
      <c r="B24" s="230" t="s">
        <v>261</v>
      </c>
      <c r="C24" s="230"/>
      <c r="D24" s="230"/>
      <c r="E24" s="230"/>
      <c r="F24" s="89"/>
      <c r="G24" s="94"/>
      <c r="H24" s="94"/>
      <c r="I24" s="94"/>
      <c r="J24" s="94"/>
      <c r="K24" s="94"/>
    </row>
    <row r="25" spans="1:11" x14ac:dyDescent="0.3">
      <c r="A25" s="93">
        <v>1.3</v>
      </c>
      <c r="B25" s="230" t="s">
        <v>262</v>
      </c>
      <c r="C25" s="230"/>
      <c r="D25" s="230"/>
      <c r="E25" s="230"/>
      <c r="F25" s="89"/>
      <c r="G25" s="107"/>
      <c r="H25" s="107"/>
      <c r="I25" s="107"/>
      <c r="J25" s="107"/>
      <c r="K25" s="107">
        <f>F33-(G33+H33+I33+J33+K33)</f>
        <v>0</v>
      </c>
    </row>
    <row r="26" spans="1:11" x14ac:dyDescent="0.3">
      <c r="A26" s="96">
        <v>2</v>
      </c>
      <c r="B26" s="270" t="s">
        <v>263</v>
      </c>
      <c r="C26" s="270"/>
      <c r="D26" s="270"/>
      <c r="E26" s="270"/>
      <c r="F26" s="89"/>
      <c r="G26" s="108">
        <f>SUM(G27:G33)</f>
        <v>0</v>
      </c>
      <c r="H26" s="108">
        <f t="shared" ref="H26:K26" si="8">SUM(H27:H33)</f>
        <v>0</v>
      </c>
      <c r="I26" s="108">
        <f t="shared" si="8"/>
        <v>0</v>
      </c>
      <c r="J26" s="108">
        <f t="shared" si="8"/>
        <v>0</v>
      </c>
      <c r="K26" s="108">
        <f t="shared" si="8"/>
        <v>0</v>
      </c>
    </row>
    <row r="27" spans="1:11" x14ac:dyDescent="0.3">
      <c r="A27" s="93">
        <v>2.1</v>
      </c>
      <c r="B27" s="230" t="s">
        <v>239</v>
      </c>
      <c r="C27" s="230"/>
      <c r="D27" s="230"/>
      <c r="E27" s="230"/>
      <c r="F27" s="89"/>
      <c r="G27" s="108">
        <f>-(+'7.1.INVERSION Y 7.2.EGRESOS'!H27)</f>
        <v>0</v>
      </c>
      <c r="H27" s="108">
        <f>-(+'7.1.INVERSION Y 7.2.EGRESOS'!I27)</f>
        <v>0</v>
      </c>
      <c r="I27" s="108">
        <f>-(+'7.1.INVERSION Y 7.2.EGRESOS'!J27)</f>
        <v>0</v>
      </c>
      <c r="J27" s="108">
        <f>-(+'7.1.INVERSION Y 7.2.EGRESOS'!K27)</f>
        <v>0</v>
      </c>
      <c r="K27" s="108">
        <f>-(+'7.1.INVERSION Y 7.2.EGRESOS'!L27)</f>
        <v>0</v>
      </c>
    </row>
    <row r="28" spans="1:11" x14ac:dyDescent="0.3">
      <c r="A28" s="93">
        <v>2.2000000000000002</v>
      </c>
      <c r="B28" s="230" t="s">
        <v>242</v>
      </c>
      <c r="C28" s="230"/>
      <c r="D28" s="230"/>
      <c r="E28" s="230"/>
      <c r="F28" s="89"/>
      <c r="G28" s="108">
        <f>-(+'7.1.INVERSION Y 7.2.EGRESOS'!H34)</f>
        <v>0</v>
      </c>
      <c r="H28" s="108">
        <f>-(+'7.1.INVERSION Y 7.2.EGRESOS'!I34)</f>
        <v>0</v>
      </c>
      <c r="I28" s="108">
        <f>-(+'7.1.INVERSION Y 7.2.EGRESOS'!J34)</f>
        <v>0</v>
      </c>
      <c r="J28" s="108">
        <f>-(+'7.1.INVERSION Y 7.2.EGRESOS'!K34)</f>
        <v>0</v>
      </c>
      <c r="K28" s="108">
        <f>-(+'7.1.INVERSION Y 7.2.EGRESOS'!L34)</f>
        <v>0</v>
      </c>
    </row>
    <row r="29" spans="1:11" x14ac:dyDescent="0.3">
      <c r="A29" s="93">
        <v>2.2999999999999998</v>
      </c>
      <c r="B29" s="230" t="s">
        <v>264</v>
      </c>
      <c r="C29" s="230"/>
      <c r="D29" s="230"/>
      <c r="E29" s="230"/>
      <c r="F29" s="89"/>
      <c r="G29" s="108">
        <f>-(+'7.3.FLUJO CAJA-EQUILIBRIO'!G15)</f>
        <v>0</v>
      </c>
      <c r="H29" s="108">
        <f>-(+'7.3.FLUJO CAJA-EQUILIBRIO'!H15)</f>
        <v>0</v>
      </c>
      <c r="I29" s="108">
        <f>-(+'7.3.FLUJO CAJA-EQUILIBRIO'!I15)</f>
        <v>0</v>
      </c>
      <c r="J29" s="108">
        <f>-(+'7.3.FLUJO CAJA-EQUILIBRIO'!J15)</f>
        <v>0</v>
      </c>
      <c r="K29" s="108">
        <f>-(+'7.3.FLUJO CAJA-EQUILIBRIO'!K15)</f>
        <v>0</v>
      </c>
    </row>
    <row r="30" spans="1:11" x14ac:dyDescent="0.3">
      <c r="A30" s="93">
        <v>2.4</v>
      </c>
      <c r="B30" s="230" t="s">
        <v>265</v>
      </c>
      <c r="C30" s="230"/>
      <c r="D30" s="230"/>
      <c r="E30" s="230"/>
      <c r="F30" s="108">
        <f>-SUM(F31:F35)</f>
        <v>0</v>
      </c>
      <c r="G30" s="109"/>
      <c r="H30" s="109"/>
      <c r="I30" s="109"/>
      <c r="J30" s="109"/>
      <c r="K30" s="109"/>
    </row>
    <row r="31" spans="1:11" x14ac:dyDescent="0.3">
      <c r="A31" s="97" t="s">
        <v>256</v>
      </c>
      <c r="B31" s="271" t="s">
        <v>197</v>
      </c>
      <c r="C31" s="271"/>
      <c r="D31" s="271"/>
      <c r="E31" s="271"/>
      <c r="F31" s="107">
        <f>'7.1.INVERSION Y 7.2.EGRESOS'!I10</f>
        <v>0</v>
      </c>
      <c r="G31" s="109"/>
      <c r="H31" s="109"/>
      <c r="I31" s="109"/>
      <c r="J31" s="109"/>
      <c r="K31" s="109"/>
    </row>
    <row r="32" spans="1:11" x14ac:dyDescent="0.3">
      <c r="A32" s="97" t="s">
        <v>257</v>
      </c>
      <c r="B32" s="271" t="s">
        <v>266</v>
      </c>
      <c r="C32" s="271"/>
      <c r="D32" s="271"/>
      <c r="E32" s="271"/>
      <c r="F32" s="107">
        <f>'7.1.INVERSION Y 7.2.EGRESOS'!I16</f>
        <v>0</v>
      </c>
      <c r="G32" s="109"/>
      <c r="H32" s="109"/>
      <c r="I32" s="109"/>
      <c r="J32" s="109"/>
      <c r="K32" s="109"/>
    </row>
    <row r="33" spans="1:12" x14ac:dyDescent="0.3">
      <c r="A33" s="97" t="s">
        <v>258</v>
      </c>
      <c r="B33" s="271" t="s">
        <v>204</v>
      </c>
      <c r="C33" s="271"/>
      <c r="D33" s="271"/>
      <c r="E33" s="271"/>
      <c r="F33" s="107">
        <f>'7.1.INVERSION Y 7.2.EGRESOS'!I17</f>
        <v>0</v>
      </c>
      <c r="G33" s="98"/>
      <c r="H33" s="98"/>
      <c r="I33" s="98"/>
      <c r="J33" s="98"/>
      <c r="K33" s="98"/>
      <c r="L33" s="99" t="s">
        <v>271</v>
      </c>
    </row>
    <row r="34" spans="1:12" x14ac:dyDescent="0.3">
      <c r="A34" s="97" t="s">
        <v>259</v>
      </c>
      <c r="B34" s="271" t="s">
        <v>267</v>
      </c>
      <c r="C34" s="271"/>
      <c r="D34" s="271"/>
      <c r="E34" s="271"/>
      <c r="F34" s="107">
        <f>+'7.1.INVERSION Y 7.2.EGRESOS'!I18</f>
        <v>0</v>
      </c>
      <c r="G34" s="111"/>
      <c r="H34" s="111"/>
      <c r="I34" s="111"/>
      <c r="J34" s="111"/>
      <c r="K34" s="111"/>
    </row>
    <row r="35" spans="1:12" x14ac:dyDescent="0.3">
      <c r="A35" s="97" t="s">
        <v>260</v>
      </c>
      <c r="B35" s="271" t="s">
        <v>268</v>
      </c>
      <c r="C35" s="271"/>
      <c r="D35" s="271"/>
      <c r="E35" s="271"/>
      <c r="F35" s="107">
        <f>+'7.1.INVERSION Y 7.2.EGRESOS'!I19</f>
        <v>0</v>
      </c>
      <c r="G35" s="109"/>
      <c r="H35" s="109"/>
      <c r="I35" s="109"/>
      <c r="J35" s="109"/>
      <c r="K35" s="109"/>
    </row>
    <row r="36" spans="1:12" x14ac:dyDescent="0.3">
      <c r="A36" s="100"/>
      <c r="B36" s="272" t="s">
        <v>37</v>
      </c>
      <c r="C36" s="272"/>
      <c r="D36" s="272"/>
      <c r="E36" s="272"/>
      <c r="F36" s="110">
        <f>F30</f>
        <v>0</v>
      </c>
      <c r="G36" s="112">
        <f>G22+G26</f>
        <v>0</v>
      </c>
      <c r="H36" s="112">
        <f>H22+H26</f>
        <v>0</v>
      </c>
      <c r="I36" s="112">
        <f t="shared" ref="I36:K36" si="9">I22+I26</f>
        <v>0</v>
      </c>
      <c r="J36" s="112">
        <f t="shared" si="9"/>
        <v>0</v>
      </c>
      <c r="K36" s="112">
        <f t="shared" si="9"/>
        <v>0</v>
      </c>
    </row>
    <row r="37" spans="1:12" x14ac:dyDescent="0.3">
      <c r="A37" s="96"/>
      <c r="B37" s="270" t="s">
        <v>38</v>
      </c>
      <c r="C37" s="270"/>
      <c r="D37" s="270"/>
      <c r="E37" s="270"/>
      <c r="F37" s="94"/>
      <c r="G37" s="109"/>
      <c r="H37" s="109"/>
      <c r="I37" s="109"/>
      <c r="J37" s="109"/>
      <c r="K37" s="109"/>
    </row>
    <row r="38" spans="1:12" x14ac:dyDescent="0.3">
      <c r="A38" s="96"/>
      <c r="B38" s="270" t="s">
        <v>39</v>
      </c>
      <c r="C38" s="270"/>
      <c r="D38" s="270"/>
      <c r="E38" s="270"/>
      <c r="F38" s="89"/>
      <c r="G38" s="108">
        <f>-(+'7.1.INVERSION Y 7.2.EGRESOS'!H39)</f>
        <v>0</v>
      </c>
      <c r="H38" s="108">
        <f>-(+'7.1.INVERSION Y 7.2.EGRESOS'!I39)</f>
        <v>0</v>
      </c>
      <c r="I38" s="108">
        <f>-(+'7.1.INVERSION Y 7.2.EGRESOS'!J39)</f>
        <v>0</v>
      </c>
      <c r="J38" s="108">
        <f>-(+'7.1.INVERSION Y 7.2.EGRESOS'!K39)</f>
        <v>0</v>
      </c>
      <c r="K38" s="108">
        <f>-(+'7.1.INVERSION Y 7.2.EGRESOS'!L39)</f>
        <v>0</v>
      </c>
    </row>
    <row r="39" spans="1:12" x14ac:dyDescent="0.3">
      <c r="A39" s="96"/>
      <c r="B39" s="270" t="s">
        <v>40</v>
      </c>
      <c r="C39" s="270"/>
      <c r="D39" s="270"/>
      <c r="E39" s="270"/>
      <c r="F39" s="89"/>
      <c r="G39" s="94"/>
      <c r="H39" s="94"/>
      <c r="I39" s="94"/>
      <c r="J39" s="94"/>
      <c r="K39" s="94"/>
    </row>
    <row r="40" spans="1:12" x14ac:dyDescent="0.3">
      <c r="A40" s="100"/>
      <c r="B40" s="272" t="s">
        <v>41</v>
      </c>
      <c r="C40" s="272"/>
      <c r="D40" s="272"/>
      <c r="E40" s="272"/>
      <c r="F40" s="110">
        <f>SUM(F36:F39)</f>
        <v>0</v>
      </c>
      <c r="G40" s="112">
        <f>SUM(G36:G39)</f>
        <v>0</v>
      </c>
      <c r="H40" s="112">
        <f t="shared" ref="H40:K40" si="10">SUM(H36:H39)</f>
        <v>0</v>
      </c>
      <c r="I40" s="112">
        <f t="shared" si="10"/>
        <v>0</v>
      </c>
      <c r="J40" s="112">
        <f t="shared" si="10"/>
        <v>0</v>
      </c>
      <c r="K40" s="112">
        <f t="shared" si="10"/>
        <v>0</v>
      </c>
    </row>
    <row r="41" spans="1:12" x14ac:dyDescent="0.3">
      <c r="F41" s="101"/>
      <c r="J41" s="101"/>
    </row>
    <row r="42" spans="1:12" x14ac:dyDescent="0.3">
      <c r="A42" s="237" t="s">
        <v>42</v>
      </c>
      <c r="B42" s="237"/>
      <c r="C42" s="237"/>
      <c r="D42" s="70" t="s">
        <v>43</v>
      </c>
      <c r="E42" s="101"/>
      <c r="F42" s="101"/>
      <c r="J42" s="101"/>
    </row>
    <row r="43" spans="1:12" x14ac:dyDescent="0.3">
      <c r="A43" s="273" t="s">
        <v>44</v>
      </c>
      <c r="B43" s="273"/>
      <c r="C43" s="273"/>
      <c r="D43" s="102"/>
      <c r="E43" s="101"/>
      <c r="F43" s="101"/>
      <c r="J43" s="101"/>
    </row>
    <row r="44" spans="1:12" x14ac:dyDescent="0.3">
      <c r="A44" s="273" t="s">
        <v>45</v>
      </c>
      <c r="B44" s="273"/>
      <c r="C44" s="273"/>
      <c r="D44" s="102"/>
      <c r="E44" s="101"/>
      <c r="F44" s="101"/>
      <c r="J44" s="101"/>
    </row>
    <row r="45" spans="1:12" x14ac:dyDescent="0.3">
      <c r="A45" s="103" t="s">
        <v>46</v>
      </c>
    </row>
    <row r="46" spans="1:12" x14ac:dyDescent="0.3">
      <c r="F46" s="101"/>
    </row>
    <row r="47" spans="1:12" x14ac:dyDescent="0.3">
      <c r="A47" s="237" t="s">
        <v>47</v>
      </c>
      <c r="B47" s="237"/>
      <c r="C47" s="237"/>
      <c r="D47" s="237"/>
      <c r="E47" s="70" t="s">
        <v>43</v>
      </c>
      <c r="F47" s="101"/>
    </row>
    <row r="48" spans="1:12" x14ac:dyDescent="0.3">
      <c r="A48" s="237" t="s">
        <v>48</v>
      </c>
      <c r="B48" s="237"/>
      <c r="C48" s="237"/>
      <c r="D48" s="237"/>
      <c r="E48" s="113">
        <f>NPV(D43,G36:K36)+F36</f>
        <v>0</v>
      </c>
      <c r="F48" s="101"/>
    </row>
    <row r="49" spans="1:11" x14ac:dyDescent="0.3">
      <c r="A49" s="237" t="s">
        <v>49</v>
      </c>
      <c r="B49" s="237"/>
      <c r="C49" s="237"/>
      <c r="D49" s="237"/>
      <c r="E49" s="113">
        <f>NPV(D44,G40:K40)+F40</f>
        <v>0</v>
      </c>
      <c r="F49" s="101"/>
    </row>
    <row r="50" spans="1:11" x14ac:dyDescent="0.3">
      <c r="A50" s="237" t="s">
        <v>50</v>
      </c>
      <c r="B50" s="237"/>
      <c r="C50" s="237"/>
      <c r="D50" s="237"/>
      <c r="E50" s="114" t="e">
        <f>IRR(F36:K36,D43)</f>
        <v>#NUM!</v>
      </c>
      <c r="F50" s="101"/>
      <c r="J50" s="104"/>
      <c r="K50" s="105"/>
    </row>
    <row r="51" spans="1:11" x14ac:dyDescent="0.3">
      <c r="A51" s="237" t="s">
        <v>51</v>
      </c>
      <c r="B51" s="237"/>
      <c r="C51" s="237"/>
      <c r="D51" s="237"/>
      <c r="E51" s="114" t="e">
        <f>IRR(F40:K40,D44)</f>
        <v>#NUM!</v>
      </c>
      <c r="F51" s="101"/>
    </row>
    <row r="53" spans="1:11" x14ac:dyDescent="0.3">
      <c r="A53" s="79" t="s">
        <v>270</v>
      </c>
      <c r="B53" s="90"/>
      <c r="C53" s="90"/>
      <c r="D53" s="90"/>
      <c r="E53" s="90"/>
      <c r="F53" s="90"/>
      <c r="G53" s="91"/>
      <c r="H53" s="91"/>
      <c r="I53" s="91"/>
      <c r="J53" s="90"/>
      <c r="K53" s="90"/>
    </row>
    <row r="55" spans="1:11" x14ac:dyDescent="0.3">
      <c r="A55" s="267" t="s">
        <v>17</v>
      </c>
      <c r="B55" s="267"/>
      <c r="C55" s="267"/>
      <c r="D55" s="267"/>
      <c r="E55" s="267" t="s">
        <v>33</v>
      </c>
      <c r="F55" s="267"/>
      <c r="G55" s="267"/>
      <c r="H55" s="267"/>
      <c r="I55" s="267"/>
    </row>
    <row r="56" spans="1:11" x14ac:dyDescent="0.3">
      <c r="A56" s="267"/>
      <c r="B56" s="267"/>
      <c r="C56" s="267"/>
      <c r="D56" s="267"/>
      <c r="E56" s="95">
        <v>1</v>
      </c>
      <c r="F56" s="95">
        <v>2</v>
      </c>
      <c r="G56" s="95">
        <v>3</v>
      </c>
      <c r="H56" s="95">
        <v>4</v>
      </c>
      <c r="I56" s="95">
        <v>5</v>
      </c>
    </row>
    <row r="57" spans="1:11" ht="15" customHeight="1" x14ac:dyDescent="0.3">
      <c r="A57" s="270" t="s">
        <v>52</v>
      </c>
      <c r="B57" s="270"/>
      <c r="C57" s="270"/>
      <c r="D57" s="270"/>
      <c r="E57" s="94"/>
      <c r="F57" s="94"/>
      <c r="G57" s="94"/>
      <c r="H57" s="94"/>
      <c r="I57" s="94"/>
    </row>
    <row r="58" spans="1:11" x14ac:dyDescent="0.3">
      <c r="A58" s="273" t="s">
        <v>34</v>
      </c>
      <c r="B58" s="273"/>
      <c r="C58" s="273"/>
      <c r="D58" s="273"/>
      <c r="E58" s="107">
        <f>G23</f>
        <v>0</v>
      </c>
      <c r="F58" s="107">
        <f>E58+H23</f>
        <v>0</v>
      </c>
      <c r="G58" s="107">
        <f>F58+I23</f>
        <v>0</v>
      </c>
      <c r="H58" s="107">
        <f>G58+J23</f>
        <v>0</v>
      </c>
      <c r="I58" s="107">
        <f>H58+K23</f>
        <v>0</v>
      </c>
    </row>
    <row r="59" spans="1:11" ht="12.75" customHeight="1" x14ac:dyDescent="0.3">
      <c r="A59" s="103" t="s">
        <v>115</v>
      </c>
    </row>
    <row r="60" spans="1:11" ht="12.75" customHeight="1" x14ac:dyDescent="0.3">
      <c r="A60" s="103" t="s">
        <v>116</v>
      </c>
    </row>
    <row r="61" spans="1:11" ht="12.75" customHeight="1" x14ac:dyDescent="0.3">
      <c r="A61" s="103" t="s">
        <v>117</v>
      </c>
    </row>
  </sheetData>
  <sheetProtection algorithmName="SHA-512" hashValue="+NGN/pQ0f7r9MuIUXfy/JQ4WDoJdP9bRHd/G8682/rRDZQU5v0/rLOn7Oam/xil42BsoJAd1uN00vdhG85ltNA==" saltValue="BwV0tKVuFXAFKuePe7/ReA==" spinCount="100000" sheet="1" objects="1" scenarios="1"/>
  <mergeCells count="49">
    <mergeCell ref="E55:I55"/>
    <mergeCell ref="A55:D56"/>
    <mergeCell ref="A57:D57"/>
    <mergeCell ref="A58:D58"/>
    <mergeCell ref="B40:E40"/>
    <mergeCell ref="A51:D51"/>
    <mergeCell ref="A47:D47"/>
    <mergeCell ref="A48:D48"/>
    <mergeCell ref="A49:D49"/>
    <mergeCell ref="A50:D50"/>
    <mergeCell ref="A42:C42"/>
    <mergeCell ref="A43:C43"/>
    <mergeCell ref="A44:C44"/>
    <mergeCell ref="B35:E35"/>
    <mergeCell ref="B36:E36"/>
    <mergeCell ref="B37:E37"/>
    <mergeCell ref="B38:E38"/>
    <mergeCell ref="B39:E39"/>
    <mergeCell ref="B30:E30"/>
    <mergeCell ref="B31:E31"/>
    <mergeCell ref="B32:E32"/>
    <mergeCell ref="B33:E33"/>
    <mergeCell ref="B34:E34"/>
    <mergeCell ref="B25:E25"/>
    <mergeCell ref="B26:E26"/>
    <mergeCell ref="B27:E27"/>
    <mergeCell ref="B28:E28"/>
    <mergeCell ref="B29:E29"/>
    <mergeCell ref="B15:F15"/>
    <mergeCell ref="B16:F16"/>
    <mergeCell ref="B22:E22"/>
    <mergeCell ref="B23:E23"/>
    <mergeCell ref="B24:E24"/>
    <mergeCell ref="G3:K3"/>
    <mergeCell ref="A3:A4"/>
    <mergeCell ref="A20:A21"/>
    <mergeCell ref="B20:E21"/>
    <mergeCell ref="F20:K20"/>
    <mergeCell ref="B3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Y70"/>
  <sheetViews>
    <sheetView showGridLines="0" topLeftCell="A19" zoomScaleNormal="100" workbookViewId="0">
      <selection activeCell="B38" sqref="B38"/>
    </sheetView>
  </sheetViews>
  <sheetFormatPr baseColWidth="10" defaultColWidth="11.44140625" defaultRowHeight="13.2" x14ac:dyDescent="0.3"/>
  <cols>
    <col min="1" max="1" width="4.6640625" style="1" customWidth="1"/>
    <col min="2" max="2" width="8.109375" style="1" customWidth="1"/>
    <col min="3" max="11" width="4.109375" style="1" customWidth="1"/>
    <col min="12" max="23" width="8.44140625" style="1" customWidth="1"/>
    <col min="24" max="24" width="13.109375" style="131" customWidth="1"/>
    <col min="25" max="16384" width="11.44140625" style="1"/>
  </cols>
  <sheetData>
    <row r="2" spans="2:24" x14ac:dyDescent="0.3">
      <c r="B2" s="36" t="s">
        <v>275</v>
      </c>
      <c r="C2" s="36"/>
      <c r="D2" s="36"/>
      <c r="E2" s="36"/>
      <c r="F2" s="36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30"/>
    </row>
    <row r="3" spans="2:24" ht="6.75" customHeight="1" x14ac:dyDescent="0.3"/>
    <row r="4" spans="2:24" x14ac:dyDescent="0.3">
      <c r="B4" s="287" t="s">
        <v>16</v>
      </c>
      <c r="C4" s="302" t="s">
        <v>17</v>
      </c>
      <c r="D4" s="302"/>
      <c r="E4" s="302"/>
      <c r="F4" s="302"/>
      <c r="G4" s="302"/>
      <c r="H4" s="302"/>
      <c r="I4" s="302"/>
      <c r="J4" s="302"/>
      <c r="K4" s="302"/>
      <c r="L4" s="295" t="s">
        <v>53</v>
      </c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7"/>
      <c r="X4" s="302" t="s">
        <v>298</v>
      </c>
    </row>
    <row r="5" spans="2:24" x14ac:dyDescent="0.3">
      <c r="B5" s="288"/>
      <c r="C5" s="302"/>
      <c r="D5" s="302"/>
      <c r="E5" s="302"/>
      <c r="F5" s="302"/>
      <c r="G5" s="302"/>
      <c r="H5" s="302"/>
      <c r="I5" s="302"/>
      <c r="J5" s="302"/>
      <c r="K5" s="302"/>
      <c r="L5" s="132">
        <v>1</v>
      </c>
      <c r="M5" s="132">
        <v>2</v>
      </c>
      <c r="N5" s="132">
        <v>3</v>
      </c>
      <c r="O5" s="132">
        <v>4</v>
      </c>
      <c r="P5" s="132">
        <v>5</v>
      </c>
      <c r="Q5" s="132">
        <v>6</v>
      </c>
      <c r="R5" s="132">
        <v>7</v>
      </c>
      <c r="S5" s="132">
        <v>8</v>
      </c>
      <c r="T5" s="132">
        <v>9</v>
      </c>
      <c r="U5" s="132">
        <v>10</v>
      </c>
      <c r="V5" s="132">
        <v>11</v>
      </c>
      <c r="W5" s="132">
        <v>12</v>
      </c>
      <c r="X5" s="302"/>
    </row>
    <row r="6" spans="2:24" s="136" customFormat="1" x14ac:dyDescent="0.3">
      <c r="B6" s="133" t="s">
        <v>119</v>
      </c>
      <c r="C6" s="298" t="s">
        <v>299</v>
      </c>
      <c r="D6" s="299"/>
      <c r="E6" s="299"/>
      <c r="F6" s="299"/>
      <c r="G6" s="299"/>
      <c r="H6" s="299"/>
      <c r="I6" s="299"/>
      <c r="J6" s="299"/>
      <c r="K6" s="300"/>
      <c r="L6" s="134">
        <f>SUM(L7:L16)</f>
        <v>0</v>
      </c>
      <c r="M6" s="134">
        <f t="shared" ref="M6:W6" si="0">SUM(M7:M16)</f>
        <v>0</v>
      </c>
      <c r="N6" s="134">
        <f t="shared" si="0"/>
        <v>0</v>
      </c>
      <c r="O6" s="134">
        <f t="shared" si="0"/>
        <v>0</v>
      </c>
      <c r="P6" s="134">
        <f t="shared" si="0"/>
        <v>0</v>
      </c>
      <c r="Q6" s="134">
        <f t="shared" si="0"/>
        <v>0</v>
      </c>
      <c r="R6" s="134">
        <f t="shared" si="0"/>
        <v>0</v>
      </c>
      <c r="S6" s="134">
        <f t="shared" si="0"/>
        <v>0</v>
      </c>
      <c r="T6" s="134">
        <f t="shared" si="0"/>
        <v>0</v>
      </c>
      <c r="U6" s="134">
        <f t="shared" si="0"/>
        <v>0</v>
      </c>
      <c r="V6" s="134">
        <f t="shared" si="0"/>
        <v>0</v>
      </c>
      <c r="W6" s="134">
        <f t="shared" si="0"/>
        <v>0</v>
      </c>
      <c r="X6" s="135">
        <f>SUM(X7:X16)</f>
        <v>0</v>
      </c>
    </row>
    <row r="7" spans="2:24" x14ac:dyDescent="0.3">
      <c r="B7" s="137">
        <v>1</v>
      </c>
      <c r="C7" s="204" t="s">
        <v>196</v>
      </c>
      <c r="D7" s="205"/>
      <c r="E7" s="205"/>
      <c r="F7" s="205"/>
      <c r="G7" s="205"/>
      <c r="H7" s="205"/>
      <c r="I7" s="205"/>
      <c r="J7" s="205"/>
      <c r="K7" s="206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9"/>
    </row>
    <row r="8" spans="2:24" x14ac:dyDescent="0.3">
      <c r="B8" s="140">
        <v>1.1000000000000001</v>
      </c>
      <c r="C8" s="284" t="s">
        <v>197</v>
      </c>
      <c r="D8" s="285"/>
      <c r="E8" s="285"/>
      <c r="F8" s="285"/>
      <c r="G8" s="285"/>
      <c r="H8" s="285"/>
      <c r="I8" s="285"/>
      <c r="J8" s="285"/>
      <c r="K8" s="286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41"/>
    </row>
    <row r="9" spans="2:24" x14ac:dyDescent="0.3">
      <c r="B9" s="126" t="s">
        <v>189</v>
      </c>
      <c r="C9" s="275" t="s">
        <v>272</v>
      </c>
      <c r="D9" s="276"/>
      <c r="E9" s="276"/>
      <c r="F9" s="276"/>
      <c r="G9" s="276"/>
      <c r="H9" s="276"/>
      <c r="I9" s="276"/>
      <c r="J9" s="276"/>
      <c r="K9" s="277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41">
        <f>SUM(L9:W9)</f>
        <v>0</v>
      </c>
    </row>
    <row r="10" spans="2:24" x14ac:dyDescent="0.3">
      <c r="B10" s="126" t="s">
        <v>190</v>
      </c>
      <c r="C10" s="275" t="s">
        <v>273</v>
      </c>
      <c r="D10" s="276"/>
      <c r="E10" s="276"/>
      <c r="F10" s="276"/>
      <c r="G10" s="276"/>
      <c r="H10" s="276"/>
      <c r="I10" s="276"/>
      <c r="J10" s="276"/>
      <c r="K10" s="277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41">
        <f t="shared" ref="X10:X16" si="1">SUM(L10:W10)</f>
        <v>0</v>
      </c>
    </row>
    <row r="11" spans="2:24" x14ac:dyDescent="0.3">
      <c r="B11" s="126" t="s">
        <v>191</v>
      </c>
      <c r="C11" s="275" t="s">
        <v>274</v>
      </c>
      <c r="D11" s="276"/>
      <c r="E11" s="276"/>
      <c r="F11" s="276"/>
      <c r="G11" s="276"/>
      <c r="H11" s="276"/>
      <c r="I11" s="276"/>
      <c r="J11" s="276"/>
      <c r="K11" s="277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41">
        <f t="shared" si="1"/>
        <v>0</v>
      </c>
    </row>
    <row r="12" spans="2:24" x14ac:dyDescent="0.3">
      <c r="B12" s="126" t="s">
        <v>192</v>
      </c>
      <c r="C12" s="275" t="s">
        <v>201</v>
      </c>
      <c r="D12" s="276"/>
      <c r="E12" s="276"/>
      <c r="F12" s="276"/>
      <c r="G12" s="276"/>
      <c r="H12" s="276"/>
      <c r="I12" s="276"/>
      <c r="J12" s="276"/>
      <c r="K12" s="277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41">
        <f t="shared" si="1"/>
        <v>0</v>
      </c>
    </row>
    <row r="13" spans="2:24" x14ac:dyDescent="0.3">
      <c r="B13" s="126" t="s">
        <v>193</v>
      </c>
      <c r="C13" s="275" t="s">
        <v>202</v>
      </c>
      <c r="D13" s="276"/>
      <c r="E13" s="276"/>
      <c r="F13" s="276"/>
      <c r="G13" s="276"/>
      <c r="H13" s="276"/>
      <c r="I13" s="276"/>
      <c r="J13" s="276"/>
      <c r="K13" s="277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41">
        <f t="shared" si="1"/>
        <v>0</v>
      </c>
    </row>
    <row r="14" spans="2:24" x14ac:dyDescent="0.3">
      <c r="B14" s="47">
        <v>1.2</v>
      </c>
      <c r="C14" s="278" t="s">
        <v>277</v>
      </c>
      <c r="D14" s="279"/>
      <c r="E14" s="279"/>
      <c r="F14" s="279"/>
      <c r="G14" s="279"/>
      <c r="H14" s="279"/>
      <c r="I14" s="279"/>
      <c r="J14" s="279"/>
      <c r="K14" s="280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41">
        <f t="shared" si="1"/>
        <v>0</v>
      </c>
    </row>
    <row r="15" spans="2:24" x14ac:dyDescent="0.3">
      <c r="B15" s="137">
        <v>2</v>
      </c>
      <c r="C15" s="204" t="s">
        <v>204</v>
      </c>
      <c r="D15" s="205"/>
      <c r="E15" s="205"/>
      <c r="F15" s="205"/>
      <c r="G15" s="205"/>
      <c r="H15" s="205"/>
      <c r="I15" s="205"/>
      <c r="J15" s="205"/>
      <c r="K15" s="206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9"/>
    </row>
    <row r="16" spans="2:24" x14ac:dyDescent="0.3">
      <c r="B16" s="47">
        <v>2.1</v>
      </c>
      <c r="C16" s="246" t="s">
        <v>300</v>
      </c>
      <c r="D16" s="247"/>
      <c r="E16" s="247"/>
      <c r="F16" s="247"/>
      <c r="G16" s="247"/>
      <c r="H16" s="247"/>
      <c r="I16" s="247"/>
      <c r="J16" s="247"/>
      <c r="K16" s="248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41">
        <f t="shared" si="1"/>
        <v>0</v>
      </c>
    </row>
    <row r="17" spans="2:24" s="136" customFormat="1" x14ac:dyDescent="0.3">
      <c r="B17" s="142" t="s">
        <v>120</v>
      </c>
      <c r="C17" s="281" t="s">
        <v>301</v>
      </c>
      <c r="D17" s="282"/>
      <c r="E17" s="282"/>
      <c r="F17" s="282"/>
      <c r="G17" s="282"/>
      <c r="H17" s="282"/>
      <c r="I17" s="282"/>
      <c r="J17" s="282"/>
      <c r="K17" s="283"/>
      <c r="L17" s="134">
        <f>SUM(L18:L29)</f>
        <v>0</v>
      </c>
      <c r="M17" s="134">
        <f t="shared" ref="M17:X17" si="2">SUM(M18:M29)</f>
        <v>0</v>
      </c>
      <c r="N17" s="134">
        <f t="shared" si="2"/>
        <v>0</v>
      </c>
      <c r="O17" s="134">
        <f t="shared" si="2"/>
        <v>0</v>
      </c>
      <c r="P17" s="134">
        <f t="shared" si="2"/>
        <v>0</v>
      </c>
      <c r="Q17" s="134">
        <f t="shared" si="2"/>
        <v>0</v>
      </c>
      <c r="R17" s="134">
        <f t="shared" si="2"/>
        <v>0</v>
      </c>
      <c r="S17" s="134">
        <f t="shared" si="2"/>
        <v>0</v>
      </c>
      <c r="T17" s="134">
        <f t="shared" si="2"/>
        <v>0</v>
      </c>
      <c r="U17" s="134">
        <f t="shared" si="2"/>
        <v>0</v>
      </c>
      <c r="V17" s="134">
        <f t="shared" si="2"/>
        <v>0</v>
      </c>
      <c r="W17" s="134">
        <f t="shared" si="2"/>
        <v>0</v>
      </c>
      <c r="X17" s="135">
        <f t="shared" si="2"/>
        <v>0</v>
      </c>
    </row>
    <row r="18" spans="2:24" x14ac:dyDescent="0.3">
      <c r="B18" s="137">
        <v>1</v>
      </c>
      <c r="C18" s="204" t="s">
        <v>196</v>
      </c>
      <c r="D18" s="205"/>
      <c r="E18" s="205"/>
      <c r="F18" s="205"/>
      <c r="G18" s="205"/>
      <c r="H18" s="205"/>
      <c r="I18" s="205"/>
      <c r="J18" s="205"/>
      <c r="K18" s="206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9">
        <f>SUM(L18:W18)</f>
        <v>0</v>
      </c>
    </row>
    <row r="19" spans="2:24" x14ac:dyDescent="0.3">
      <c r="B19" s="140">
        <v>1.1000000000000001</v>
      </c>
      <c r="C19" s="284" t="s">
        <v>197</v>
      </c>
      <c r="D19" s="285"/>
      <c r="E19" s="285"/>
      <c r="F19" s="285"/>
      <c r="G19" s="285"/>
      <c r="H19" s="285"/>
      <c r="I19" s="285"/>
      <c r="J19" s="285"/>
      <c r="K19" s="286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141">
        <f t="shared" ref="X19:X31" si="3">SUM(L19:W19)</f>
        <v>0</v>
      </c>
    </row>
    <row r="20" spans="2:24" x14ac:dyDescent="0.3">
      <c r="B20" s="126" t="s">
        <v>189</v>
      </c>
      <c r="C20" s="275" t="s">
        <v>272</v>
      </c>
      <c r="D20" s="276"/>
      <c r="E20" s="276"/>
      <c r="F20" s="276"/>
      <c r="G20" s="276"/>
      <c r="H20" s="276"/>
      <c r="I20" s="276"/>
      <c r="J20" s="276"/>
      <c r="K20" s="277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41">
        <f t="shared" si="3"/>
        <v>0</v>
      </c>
    </row>
    <row r="21" spans="2:24" x14ac:dyDescent="0.3">
      <c r="B21" s="126" t="s">
        <v>190</v>
      </c>
      <c r="C21" s="275" t="s">
        <v>273</v>
      </c>
      <c r="D21" s="276"/>
      <c r="E21" s="276"/>
      <c r="F21" s="276"/>
      <c r="G21" s="276"/>
      <c r="H21" s="276"/>
      <c r="I21" s="276"/>
      <c r="J21" s="276"/>
      <c r="K21" s="277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41">
        <f t="shared" si="3"/>
        <v>0</v>
      </c>
    </row>
    <row r="22" spans="2:24" x14ac:dyDescent="0.3">
      <c r="B22" s="126" t="s">
        <v>191</v>
      </c>
      <c r="C22" s="275" t="s">
        <v>274</v>
      </c>
      <c r="D22" s="276"/>
      <c r="E22" s="276"/>
      <c r="F22" s="276"/>
      <c r="G22" s="276"/>
      <c r="H22" s="276"/>
      <c r="I22" s="276"/>
      <c r="J22" s="276"/>
      <c r="K22" s="277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41">
        <f t="shared" si="3"/>
        <v>0</v>
      </c>
    </row>
    <row r="23" spans="2:24" x14ac:dyDescent="0.3">
      <c r="B23" s="126" t="s">
        <v>192</v>
      </c>
      <c r="C23" s="275" t="s">
        <v>201</v>
      </c>
      <c r="D23" s="276"/>
      <c r="E23" s="276"/>
      <c r="F23" s="276"/>
      <c r="G23" s="276"/>
      <c r="H23" s="276"/>
      <c r="I23" s="276"/>
      <c r="J23" s="276"/>
      <c r="K23" s="277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41">
        <f t="shared" si="3"/>
        <v>0</v>
      </c>
    </row>
    <row r="24" spans="2:24" x14ac:dyDescent="0.3">
      <c r="B24" s="126" t="s">
        <v>193</v>
      </c>
      <c r="C24" s="275" t="s">
        <v>202</v>
      </c>
      <c r="D24" s="276"/>
      <c r="E24" s="276"/>
      <c r="F24" s="276"/>
      <c r="G24" s="276"/>
      <c r="H24" s="276"/>
      <c r="I24" s="276"/>
      <c r="J24" s="276"/>
      <c r="K24" s="277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41">
        <f t="shared" si="3"/>
        <v>0</v>
      </c>
    </row>
    <row r="25" spans="2:24" x14ac:dyDescent="0.3">
      <c r="B25" s="47">
        <v>1.2</v>
      </c>
      <c r="C25" s="278" t="s">
        <v>277</v>
      </c>
      <c r="D25" s="279"/>
      <c r="E25" s="279"/>
      <c r="F25" s="279"/>
      <c r="G25" s="279"/>
      <c r="H25" s="279"/>
      <c r="I25" s="279"/>
      <c r="J25" s="279"/>
      <c r="K25" s="280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41">
        <f t="shared" si="3"/>
        <v>0</v>
      </c>
    </row>
    <row r="26" spans="2:24" x14ac:dyDescent="0.3">
      <c r="B26" s="137">
        <v>2</v>
      </c>
      <c r="C26" s="204" t="s">
        <v>204</v>
      </c>
      <c r="D26" s="205"/>
      <c r="E26" s="205"/>
      <c r="F26" s="205"/>
      <c r="G26" s="205"/>
      <c r="H26" s="205"/>
      <c r="I26" s="205"/>
      <c r="J26" s="205"/>
      <c r="K26" s="206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9"/>
    </row>
    <row r="27" spans="2:24" x14ac:dyDescent="0.3">
      <c r="B27" s="47">
        <v>2.1</v>
      </c>
      <c r="C27" s="246" t="s">
        <v>300</v>
      </c>
      <c r="D27" s="247"/>
      <c r="E27" s="247"/>
      <c r="F27" s="247"/>
      <c r="G27" s="247"/>
      <c r="H27" s="247"/>
      <c r="I27" s="247"/>
      <c r="J27" s="247"/>
      <c r="K27" s="248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41">
        <f t="shared" ref="X27:X29" si="4">SUM(L27:W27)</f>
        <v>0</v>
      </c>
    </row>
    <row r="28" spans="2:24" x14ac:dyDescent="0.3">
      <c r="B28" s="47">
        <v>2.2000000000000002</v>
      </c>
      <c r="C28" s="246" t="s">
        <v>302</v>
      </c>
      <c r="D28" s="247"/>
      <c r="E28" s="247"/>
      <c r="F28" s="247"/>
      <c r="G28" s="247"/>
      <c r="H28" s="247"/>
      <c r="I28" s="247"/>
      <c r="J28" s="247"/>
      <c r="K28" s="248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41">
        <f t="shared" si="4"/>
        <v>0</v>
      </c>
    </row>
    <row r="29" spans="2:24" x14ac:dyDescent="0.3">
      <c r="B29" s="47">
        <v>2.2999999999999998</v>
      </c>
      <c r="C29" s="246" t="s">
        <v>30</v>
      </c>
      <c r="D29" s="247"/>
      <c r="E29" s="247"/>
      <c r="F29" s="247"/>
      <c r="G29" s="247"/>
      <c r="H29" s="247"/>
      <c r="I29" s="247"/>
      <c r="J29" s="247"/>
      <c r="K29" s="248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41">
        <f t="shared" si="4"/>
        <v>0</v>
      </c>
    </row>
    <row r="30" spans="2:24" x14ac:dyDescent="0.3">
      <c r="B30" s="143">
        <v>3</v>
      </c>
      <c r="C30" s="274" t="s">
        <v>267</v>
      </c>
      <c r="D30" s="274"/>
      <c r="E30" s="274"/>
      <c r="F30" s="274"/>
      <c r="G30" s="274"/>
      <c r="H30" s="274"/>
      <c r="I30" s="274"/>
      <c r="J30" s="301">
        <v>0.05</v>
      </c>
      <c r="K30" s="301"/>
      <c r="L30" s="144">
        <f>(SUM(L9:L14)+SUM(L20:L25))*$J$30</f>
        <v>0</v>
      </c>
      <c r="M30" s="144">
        <f t="shared" ref="M30:W30" si="5">(SUM(M9:M14)+SUM(M20:M25))*$J$30</f>
        <v>0</v>
      </c>
      <c r="N30" s="144">
        <f t="shared" si="5"/>
        <v>0</v>
      </c>
      <c r="O30" s="144">
        <f t="shared" si="5"/>
        <v>0</v>
      </c>
      <c r="P30" s="144">
        <f t="shared" si="5"/>
        <v>0</v>
      </c>
      <c r="Q30" s="144">
        <f t="shared" si="5"/>
        <v>0</v>
      </c>
      <c r="R30" s="144">
        <f t="shared" si="5"/>
        <v>0</v>
      </c>
      <c r="S30" s="144">
        <f t="shared" si="5"/>
        <v>0</v>
      </c>
      <c r="T30" s="144">
        <f t="shared" si="5"/>
        <v>0</v>
      </c>
      <c r="U30" s="144">
        <f t="shared" si="5"/>
        <v>0</v>
      </c>
      <c r="V30" s="144">
        <f t="shared" si="5"/>
        <v>0</v>
      </c>
      <c r="W30" s="144">
        <f t="shared" si="5"/>
        <v>0</v>
      </c>
      <c r="X30" s="145">
        <f t="shared" si="3"/>
        <v>0</v>
      </c>
    </row>
    <row r="31" spans="2:24" x14ac:dyDescent="0.3">
      <c r="B31" s="143">
        <v>4</v>
      </c>
      <c r="C31" s="274" t="s">
        <v>276</v>
      </c>
      <c r="D31" s="274"/>
      <c r="E31" s="274"/>
      <c r="F31" s="274"/>
      <c r="G31" s="274"/>
      <c r="H31" s="274"/>
      <c r="I31" s="274"/>
      <c r="J31" s="301">
        <v>0.03</v>
      </c>
      <c r="K31" s="301"/>
      <c r="L31" s="144">
        <f>(SUM(L9:L14)+SUM(L20:L25))*$J$31</f>
        <v>0</v>
      </c>
      <c r="M31" s="144">
        <f t="shared" ref="M31:W31" si="6">(SUM(M9:M14)+SUM(M20:M25))*$J$31</f>
        <v>0</v>
      </c>
      <c r="N31" s="144">
        <f t="shared" si="6"/>
        <v>0</v>
      </c>
      <c r="O31" s="144">
        <f t="shared" si="6"/>
        <v>0</v>
      </c>
      <c r="P31" s="144">
        <f t="shared" si="6"/>
        <v>0</v>
      </c>
      <c r="Q31" s="144">
        <f t="shared" si="6"/>
        <v>0</v>
      </c>
      <c r="R31" s="144">
        <f t="shared" si="6"/>
        <v>0</v>
      </c>
      <c r="S31" s="144">
        <f t="shared" si="6"/>
        <v>0</v>
      </c>
      <c r="T31" s="144">
        <f t="shared" si="6"/>
        <v>0</v>
      </c>
      <c r="U31" s="144">
        <f t="shared" si="6"/>
        <v>0</v>
      </c>
      <c r="V31" s="144">
        <f t="shared" si="6"/>
        <v>0</v>
      </c>
      <c r="W31" s="144">
        <f t="shared" si="6"/>
        <v>0</v>
      </c>
      <c r="X31" s="145">
        <f t="shared" si="3"/>
        <v>0</v>
      </c>
    </row>
    <row r="32" spans="2:24" s="2" customFormat="1" ht="15" customHeight="1" x14ac:dyDescent="0.3">
      <c r="B32" s="249" t="s">
        <v>303</v>
      </c>
      <c r="C32" s="250"/>
      <c r="D32" s="250"/>
      <c r="E32" s="250"/>
      <c r="F32" s="250"/>
      <c r="G32" s="250"/>
      <c r="H32" s="250"/>
      <c r="I32" s="250"/>
      <c r="J32" s="250"/>
      <c r="K32" s="251"/>
      <c r="L32" s="75">
        <f>+L6+L17+L30+L31</f>
        <v>0</v>
      </c>
      <c r="M32" s="75">
        <f t="shared" ref="M32:W32" si="7">+M6+M17+M30+M31</f>
        <v>0</v>
      </c>
      <c r="N32" s="75">
        <f t="shared" si="7"/>
        <v>0</v>
      </c>
      <c r="O32" s="75">
        <f t="shared" si="7"/>
        <v>0</v>
      </c>
      <c r="P32" s="75">
        <f t="shared" si="7"/>
        <v>0</v>
      </c>
      <c r="Q32" s="75">
        <f t="shared" si="7"/>
        <v>0</v>
      </c>
      <c r="R32" s="75">
        <f t="shared" si="7"/>
        <v>0</v>
      </c>
      <c r="S32" s="75">
        <f t="shared" si="7"/>
        <v>0</v>
      </c>
      <c r="T32" s="75">
        <f t="shared" si="7"/>
        <v>0</v>
      </c>
      <c r="U32" s="75">
        <f t="shared" si="7"/>
        <v>0</v>
      </c>
      <c r="V32" s="75">
        <f t="shared" si="7"/>
        <v>0</v>
      </c>
      <c r="W32" s="75">
        <f t="shared" si="7"/>
        <v>0</v>
      </c>
      <c r="X32" s="141">
        <f>+X6+X17+X30+X31</f>
        <v>0</v>
      </c>
    </row>
    <row r="33" spans="2:25" s="2" customFormat="1" ht="15" customHeight="1" x14ac:dyDescent="0.3">
      <c r="B33" s="249" t="s">
        <v>304</v>
      </c>
      <c r="C33" s="250"/>
      <c r="D33" s="250"/>
      <c r="E33" s="250"/>
      <c r="F33" s="250"/>
      <c r="G33" s="250"/>
      <c r="H33" s="250"/>
      <c r="I33" s="250"/>
      <c r="J33" s="250"/>
      <c r="K33" s="251"/>
      <c r="L33" s="75">
        <f>+L32</f>
        <v>0</v>
      </c>
      <c r="M33" s="75">
        <f>+M32+L33</f>
        <v>0</v>
      </c>
      <c r="N33" s="75">
        <f t="shared" ref="N33:W33" si="8">+N32+M33</f>
        <v>0</v>
      </c>
      <c r="O33" s="75">
        <f t="shared" si="8"/>
        <v>0</v>
      </c>
      <c r="P33" s="75">
        <f t="shared" si="8"/>
        <v>0</v>
      </c>
      <c r="Q33" s="75">
        <f t="shared" si="8"/>
        <v>0</v>
      </c>
      <c r="R33" s="75">
        <f t="shared" si="8"/>
        <v>0</v>
      </c>
      <c r="S33" s="75">
        <f t="shared" si="8"/>
        <v>0</v>
      </c>
      <c r="T33" s="75">
        <f t="shared" si="8"/>
        <v>0</v>
      </c>
      <c r="U33" s="75">
        <f t="shared" si="8"/>
        <v>0</v>
      </c>
      <c r="V33" s="75">
        <f t="shared" si="8"/>
        <v>0</v>
      </c>
      <c r="W33" s="75">
        <f t="shared" si="8"/>
        <v>0</v>
      </c>
    </row>
    <row r="34" spans="2:25" s="2" customFormat="1" ht="15" customHeight="1" x14ac:dyDescent="0.3">
      <c r="B34" s="252" t="s">
        <v>305</v>
      </c>
      <c r="C34" s="253"/>
      <c r="D34" s="253"/>
      <c r="E34" s="253"/>
      <c r="F34" s="253"/>
      <c r="G34" s="253"/>
      <c r="H34" s="253"/>
      <c r="I34" s="253"/>
      <c r="J34" s="253"/>
      <c r="K34" s="254"/>
      <c r="L34" s="146">
        <f>IF($X$32=0,0,L32/$X$32)</f>
        <v>0</v>
      </c>
      <c r="M34" s="146">
        <f t="shared" ref="M34:W34" si="9">IF($X$32=0,0,M32/$X$32)</f>
        <v>0</v>
      </c>
      <c r="N34" s="146">
        <f t="shared" si="9"/>
        <v>0</v>
      </c>
      <c r="O34" s="146">
        <f t="shared" si="9"/>
        <v>0</v>
      </c>
      <c r="P34" s="146">
        <f t="shared" si="9"/>
        <v>0</v>
      </c>
      <c r="Q34" s="146">
        <f t="shared" si="9"/>
        <v>0</v>
      </c>
      <c r="R34" s="146">
        <f t="shared" si="9"/>
        <v>0</v>
      </c>
      <c r="S34" s="146">
        <f t="shared" si="9"/>
        <v>0</v>
      </c>
      <c r="T34" s="146">
        <f t="shared" si="9"/>
        <v>0</v>
      </c>
      <c r="U34" s="146">
        <f t="shared" si="9"/>
        <v>0</v>
      </c>
      <c r="V34" s="146">
        <f t="shared" si="9"/>
        <v>0</v>
      </c>
      <c r="W34" s="146">
        <f t="shared" si="9"/>
        <v>0</v>
      </c>
    </row>
    <row r="35" spans="2:25" s="2" customFormat="1" ht="15" customHeight="1" x14ac:dyDescent="0.3">
      <c r="B35" s="252" t="s">
        <v>306</v>
      </c>
      <c r="C35" s="253"/>
      <c r="D35" s="253"/>
      <c r="E35" s="253"/>
      <c r="F35" s="253"/>
      <c r="G35" s="253"/>
      <c r="H35" s="253"/>
      <c r="I35" s="253"/>
      <c r="J35" s="253"/>
      <c r="K35" s="254"/>
      <c r="L35" s="147">
        <f>+L34</f>
        <v>0</v>
      </c>
      <c r="M35" s="146">
        <f>+M34+L35</f>
        <v>0</v>
      </c>
      <c r="N35" s="146">
        <f t="shared" ref="N35:W35" si="10">+N34+M35</f>
        <v>0</v>
      </c>
      <c r="O35" s="146">
        <f t="shared" si="10"/>
        <v>0</v>
      </c>
      <c r="P35" s="146">
        <f t="shared" si="10"/>
        <v>0</v>
      </c>
      <c r="Q35" s="146">
        <f t="shared" si="10"/>
        <v>0</v>
      </c>
      <c r="R35" s="146">
        <f t="shared" si="10"/>
        <v>0</v>
      </c>
      <c r="S35" s="146">
        <f t="shared" si="10"/>
        <v>0</v>
      </c>
      <c r="T35" s="146">
        <f t="shared" si="10"/>
        <v>0</v>
      </c>
      <c r="U35" s="146">
        <f t="shared" si="10"/>
        <v>0</v>
      </c>
      <c r="V35" s="146">
        <f t="shared" si="10"/>
        <v>0</v>
      </c>
      <c r="W35" s="146">
        <f t="shared" si="10"/>
        <v>0</v>
      </c>
    </row>
    <row r="36" spans="2:25" x14ac:dyDescent="0.3"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spans="2:25" x14ac:dyDescent="0.3">
      <c r="B37" s="36" t="s">
        <v>312</v>
      </c>
      <c r="C37" s="36"/>
      <c r="D37" s="36"/>
      <c r="E37" s="36"/>
      <c r="F37" s="36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30"/>
    </row>
    <row r="38" spans="2:25" x14ac:dyDescent="0.3">
      <c r="B38" s="1" t="s">
        <v>307</v>
      </c>
    </row>
    <row r="39" spans="2:25" ht="15" customHeight="1" x14ac:dyDescent="0.3">
      <c r="B39" s="287" t="s">
        <v>16</v>
      </c>
      <c r="C39" s="289" t="s">
        <v>17</v>
      </c>
      <c r="D39" s="290"/>
      <c r="E39" s="290"/>
      <c r="F39" s="290"/>
      <c r="G39" s="290"/>
      <c r="H39" s="290"/>
      <c r="I39" s="290"/>
      <c r="J39" s="290"/>
      <c r="K39" s="291"/>
      <c r="L39" s="295" t="s">
        <v>53</v>
      </c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7"/>
      <c r="X39" s="287" t="s">
        <v>308</v>
      </c>
    </row>
    <row r="40" spans="2:25" x14ac:dyDescent="0.3">
      <c r="B40" s="288"/>
      <c r="C40" s="292"/>
      <c r="D40" s="293"/>
      <c r="E40" s="293"/>
      <c r="F40" s="293"/>
      <c r="G40" s="293"/>
      <c r="H40" s="293"/>
      <c r="I40" s="293"/>
      <c r="J40" s="293"/>
      <c r="K40" s="294"/>
      <c r="L40" s="132">
        <v>1</v>
      </c>
      <c r="M40" s="132">
        <v>2</v>
      </c>
      <c r="N40" s="132">
        <v>3</v>
      </c>
      <c r="O40" s="132">
        <v>4</v>
      </c>
      <c r="P40" s="132">
        <v>5</v>
      </c>
      <c r="Q40" s="132">
        <v>6</v>
      </c>
      <c r="R40" s="132">
        <v>7</v>
      </c>
      <c r="S40" s="132">
        <v>8</v>
      </c>
      <c r="T40" s="132">
        <v>9</v>
      </c>
      <c r="U40" s="132">
        <v>10</v>
      </c>
      <c r="V40" s="132">
        <v>11</v>
      </c>
      <c r="W40" s="132">
        <v>12</v>
      </c>
      <c r="X40" s="288"/>
    </row>
    <row r="41" spans="2:25" x14ac:dyDescent="0.3">
      <c r="B41" s="133" t="s">
        <v>119</v>
      </c>
      <c r="C41" s="298" t="s">
        <v>299</v>
      </c>
      <c r="D41" s="299"/>
      <c r="E41" s="299"/>
      <c r="F41" s="299"/>
      <c r="G41" s="299"/>
      <c r="H41" s="299"/>
      <c r="I41" s="299"/>
      <c r="J41" s="299"/>
      <c r="K41" s="300"/>
      <c r="L41" s="148">
        <f>IF($X$6=0,0,L6/$X$6)</f>
        <v>0</v>
      </c>
      <c r="M41" s="148">
        <f t="shared" ref="M41:W41" si="11">IF($X$6=0,0,M6/$X$6)</f>
        <v>0</v>
      </c>
      <c r="N41" s="148">
        <f t="shared" si="11"/>
        <v>0</v>
      </c>
      <c r="O41" s="148">
        <f t="shared" si="11"/>
        <v>0</v>
      </c>
      <c r="P41" s="148">
        <f t="shared" si="11"/>
        <v>0</v>
      </c>
      <c r="Q41" s="148">
        <f t="shared" si="11"/>
        <v>0</v>
      </c>
      <c r="R41" s="148">
        <f t="shared" si="11"/>
        <v>0</v>
      </c>
      <c r="S41" s="148">
        <f t="shared" si="11"/>
        <v>0</v>
      </c>
      <c r="T41" s="148">
        <f t="shared" si="11"/>
        <v>0</v>
      </c>
      <c r="U41" s="148">
        <f t="shared" si="11"/>
        <v>0</v>
      </c>
      <c r="V41" s="148">
        <f t="shared" si="11"/>
        <v>0</v>
      </c>
      <c r="W41" s="148">
        <f t="shared" si="11"/>
        <v>0</v>
      </c>
      <c r="X41" s="149">
        <f>SUM(L41:W41)</f>
        <v>0</v>
      </c>
      <c r="Y41" s="81"/>
    </row>
    <row r="42" spans="2:25" x14ac:dyDescent="0.3">
      <c r="B42" s="137">
        <v>1</v>
      </c>
      <c r="C42" s="204" t="s">
        <v>196</v>
      </c>
      <c r="D42" s="205"/>
      <c r="E42" s="205"/>
      <c r="F42" s="205"/>
      <c r="G42" s="205"/>
      <c r="H42" s="205"/>
      <c r="I42" s="205"/>
      <c r="J42" s="205"/>
      <c r="K42" s="206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9"/>
    </row>
    <row r="43" spans="2:25" x14ac:dyDescent="0.3">
      <c r="B43" s="140">
        <v>1.1000000000000001</v>
      </c>
      <c r="C43" s="284" t="s">
        <v>197</v>
      </c>
      <c r="D43" s="285"/>
      <c r="E43" s="285"/>
      <c r="F43" s="285"/>
      <c r="G43" s="285"/>
      <c r="H43" s="285"/>
      <c r="I43" s="285"/>
      <c r="J43" s="285"/>
      <c r="K43" s="286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141"/>
    </row>
    <row r="44" spans="2:25" x14ac:dyDescent="0.3">
      <c r="B44" s="126" t="s">
        <v>189</v>
      </c>
      <c r="C44" s="275" t="s">
        <v>272</v>
      </c>
      <c r="D44" s="276"/>
      <c r="E44" s="276"/>
      <c r="F44" s="276"/>
      <c r="G44" s="276"/>
      <c r="H44" s="276"/>
      <c r="I44" s="276"/>
      <c r="J44" s="276"/>
      <c r="K44" s="277"/>
      <c r="L44" s="150">
        <f>IF($X$9=0,0,L9/$X$9)</f>
        <v>0</v>
      </c>
      <c r="M44" s="150">
        <f t="shared" ref="M44:W44" si="12">IF($X$9=0,0,M9/$X$9)</f>
        <v>0</v>
      </c>
      <c r="N44" s="150">
        <f t="shared" si="12"/>
        <v>0</v>
      </c>
      <c r="O44" s="150">
        <f t="shared" si="12"/>
        <v>0</v>
      </c>
      <c r="P44" s="150">
        <f t="shared" si="12"/>
        <v>0</v>
      </c>
      <c r="Q44" s="150">
        <f t="shared" si="12"/>
        <v>0</v>
      </c>
      <c r="R44" s="150">
        <f t="shared" si="12"/>
        <v>0</v>
      </c>
      <c r="S44" s="150">
        <f t="shared" si="12"/>
        <v>0</v>
      </c>
      <c r="T44" s="150">
        <f t="shared" si="12"/>
        <v>0</v>
      </c>
      <c r="U44" s="150">
        <f t="shared" si="12"/>
        <v>0</v>
      </c>
      <c r="V44" s="150">
        <f t="shared" si="12"/>
        <v>0</v>
      </c>
      <c r="W44" s="150">
        <f t="shared" si="12"/>
        <v>0</v>
      </c>
      <c r="X44" s="151">
        <f t="shared" ref="X44:X49" si="13">SUM(L44:W44)</f>
        <v>0</v>
      </c>
    </row>
    <row r="45" spans="2:25" x14ac:dyDescent="0.3">
      <c r="B45" s="126" t="s">
        <v>190</v>
      </c>
      <c r="C45" s="275" t="s">
        <v>273</v>
      </c>
      <c r="D45" s="276"/>
      <c r="E45" s="276"/>
      <c r="F45" s="276"/>
      <c r="G45" s="276"/>
      <c r="H45" s="276"/>
      <c r="I45" s="276"/>
      <c r="J45" s="276"/>
      <c r="K45" s="277"/>
      <c r="L45" s="150">
        <f>IF($X$10=0,0,L10/$X$10)</f>
        <v>0</v>
      </c>
      <c r="M45" s="150">
        <f t="shared" ref="M45:W45" si="14">IF($X$10=0,0,M10/$X$10)</f>
        <v>0</v>
      </c>
      <c r="N45" s="150">
        <f t="shared" si="14"/>
        <v>0</v>
      </c>
      <c r="O45" s="150">
        <f t="shared" si="14"/>
        <v>0</v>
      </c>
      <c r="P45" s="150">
        <f t="shared" si="14"/>
        <v>0</v>
      </c>
      <c r="Q45" s="150">
        <f t="shared" si="14"/>
        <v>0</v>
      </c>
      <c r="R45" s="150">
        <f t="shared" si="14"/>
        <v>0</v>
      </c>
      <c r="S45" s="150">
        <f t="shared" si="14"/>
        <v>0</v>
      </c>
      <c r="T45" s="150">
        <f t="shared" si="14"/>
        <v>0</v>
      </c>
      <c r="U45" s="150">
        <f t="shared" si="14"/>
        <v>0</v>
      </c>
      <c r="V45" s="150">
        <f t="shared" si="14"/>
        <v>0</v>
      </c>
      <c r="W45" s="150">
        <f t="shared" si="14"/>
        <v>0</v>
      </c>
      <c r="X45" s="151">
        <f t="shared" si="13"/>
        <v>0</v>
      </c>
    </row>
    <row r="46" spans="2:25" x14ac:dyDescent="0.3">
      <c r="B46" s="126" t="s">
        <v>191</v>
      </c>
      <c r="C46" s="275" t="s">
        <v>274</v>
      </c>
      <c r="D46" s="276"/>
      <c r="E46" s="276"/>
      <c r="F46" s="276"/>
      <c r="G46" s="276"/>
      <c r="H46" s="276"/>
      <c r="I46" s="276"/>
      <c r="J46" s="276"/>
      <c r="K46" s="277"/>
      <c r="L46" s="150">
        <f>IF($X$11=0,0,L11/$X$11)</f>
        <v>0</v>
      </c>
      <c r="M46" s="150">
        <f t="shared" ref="M46:W46" si="15">IF($X$11=0,0,M11/$X$11)</f>
        <v>0</v>
      </c>
      <c r="N46" s="150">
        <f t="shared" si="15"/>
        <v>0</v>
      </c>
      <c r="O46" s="150">
        <f t="shared" si="15"/>
        <v>0</v>
      </c>
      <c r="P46" s="150">
        <f t="shared" si="15"/>
        <v>0</v>
      </c>
      <c r="Q46" s="150">
        <f t="shared" si="15"/>
        <v>0</v>
      </c>
      <c r="R46" s="150">
        <f t="shared" si="15"/>
        <v>0</v>
      </c>
      <c r="S46" s="150">
        <f t="shared" si="15"/>
        <v>0</v>
      </c>
      <c r="T46" s="150">
        <f t="shared" si="15"/>
        <v>0</v>
      </c>
      <c r="U46" s="150">
        <f t="shared" si="15"/>
        <v>0</v>
      </c>
      <c r="V46" s="150">
        <f t="shared" si="15"/>
        <v>0</v>
      </c>
      <c r="W46" s="150">
        <f t="shared" si="15"/>
        <v>0</v>
      </c>
      <c r="X46" s="151">
        <f t="shared" si="13"/>
        <v>0</v>
      </c>
    </row>
    <row r="47" spans="2:25" x14ac:dyDescent="0.3">
      <c r="B47" s="126" t="s">
        <v>192</v>
      </c>
      <c r="C47" s="275" t="s">
        <v>201</v>
      </c>
      <c r="D47" s="276"/>
      <c r="E47" s="276"/>
      <c r="F47" s="276"/>
      <c r="G47" s="276"/>
      <c r="H47" s="276"/>
      <c r="I47" s="276"/>
      <c r="J47" s="276"/>
      <c r="K47" s="277"/>
      <c r="L47" s="150">
        <f>IF($X$12=0,0,L12/$X$12)</f>
        <v>0</v>
      </c>
      <c r="M47" s="150">
        <f t="shared" ref="M47:W47" si="16">IF($X$12=0,0,M12/$X$12)</f>
        <v>0</v>
      </c>
      <c r="N47" s="150">
        <f t="shared" si="16"/>
        <v>0</v>
      </c>
      <c r="O47" s="150">
        <f t="shared" si="16"/>
        <v>0</v>
      </c>
      <c r="P47" s="150">
        <f t="shared" si="16"/>
        <v>0</v>
      </c>
      <c r="Q47" s="150">
        <f t="shared" si="16"/>
        <v>0</v>
      </c>
      <c r="R47" s="150">
        <f t="shared" si="16"/>
        <v>0</v>
      </c>
      <c r="S47" s="150">
        <f t="shared" si="16"/>
        <v>0</v>
      </c>
      <c r="T47" s="150">
        <f t="shared" si="16"/>
        <v>0</v>
      </c>
      <c r="U47" s="150">
        <f t="shared" si="16"/>
        <v>0</v>
      </c>
      <c r="V47" s="150">
        <f t="shared" si="16"/>
        <v>0</v>
      </c>
      <c r="W47" s="150">
        <f t="shared" si="16"/>
        <v>0</v>
      </c>
      <c r="X47" s="151">
        <f t="shared" si="13"/>
        <v>0</v>
      </c>
    </row>
    <row r="48" spans="2:25" x14ac:dyDescent="0.3">
      <c r="B48" s="126" t="s">
        <v>193</v>
      </c>
      <c r="C48" s="275" t="s">
        <v>202</v>
      </c>
      <c r="D48" s="276"/>
      <c r="E48" s="276"/>
      <c r="F48" s="276"/>
      <c r="G48" s="276"/>
      <c r="H48" s="276"/>
      <c r="I48" s="276"/>
      <c r="J48" s="276"/>
      <c r="K48" s="277"/>
      <c r="L48" s="150">
        <f>IF($X$13=0,0,L13/$X$13)</f>
        <v>0</v>
      </c>
      <c r="M48" s="150">
        <f t="shared" ref="M48:W48" si="17">IF($X$13=0,0,M13/$X$13)</f>
        <v>0</v>
      </c>
      <c r="N48" s="150">
        <f t="shared" si="17"/>
        <v>0</v>
      </c>
      <c r="O48" s="150">
        <f t="shared" si="17"/>
        <v>0</v>
      </c>
      <c r="P48" s="150">
        <f t="shared" si="17"/>
        <v>0</v>
      </c>
      <c r="Q48" s="150">
        <f t="shared" si="17"/>
        <v>0</v>
      </c>
      <c r="R48" s="150">
        <f t="shared" si="17"/>
        <v>0</v>
      </c>
      <c r="S48" s="150">
        <f t="shared" si="17"/>
        <v>0</v>
      </c>
      <c r="T48" s="150">
        <f t="shared" si="17"/>
        <v>0</v>
      </c>
      <c r="U48" s="150">
        <f t="shared" si="17"/>
        <v>0</v>
      </c>
      <c r="V48" s="150">
        <f t="shared" si="17"/>
        <v>0</v>
      </c>
      <c r="W48" s="150">
        <f t="shared" si="17"/>
        <v>0</v>
      </c>
      <c r="X48" s="151">
        <f t="shared" si="13"/>
        <v>0</v>
      </c>
    </row>
    <row r="49" spans="2:24" x14ac:dyDescent="0.3">
      <c r="B49" s="47">
        <v>1.2</v>
      </c>
      <c r="C49" s="278" t="s">
        <v>277</v>
      </c>
      <c r="D49" s="279"/>
      <c r="E49" s="279"/>
      <c r="F49" s="279"/>
      <c r="G49" s="279"/>
      <c r="H49" s="279"/>
      <c r="I49" s="279"/>
      <c r="J49" s="279"/>
      <c r="K49" s="280"/>
      <c r="L49" s="150">
        <f>IF($X$14=0,0,L14/$X$14)</f>
        <v>0</v>
      </c>
      <c r="M49" s="150">
        <f t="shared" ref="M49:W49" si="18">IF($X$14=0,0,M14/$X$14)</f>
        <v>0</v>
      </c>
      <c r="N49" s="150">
        <f t="shared" si="18"/>
        <v>0</v>
      </c>
      <c r="O49" s="150">
        <f t="shared" si="18"/>
        <v>0</v>
      </c>
      <c r="P49" s="150">
        <f t="shared" si="18"/>
        <v>0</v>
      </c>
      <c r="Q49" s="150">
        <f t="shared" si="18"/>
        <v>0</v>
      </c>
      <c r="R49" s="150">
        <f t="shared" si="18"/>
        <v>0</v>
      </c>
      <c r="S49" s="150">
        <f t="shared" si="18"/>
        <v>0</v>
      </c>
      <c r="T49" s="150">
        <f t="shared" si="18"/>
        <v>0</v>
      </c>
      <c r="U49" s="150">
        <f t="shared" si="18"/>
        <v>0</v>
      </c>
      <c r="V49" s="150">
        <f t="shared" si="18"/>
        <v>0</v>
      </c>
      <c r="W49" s="150">
        <f t="shared" si="18"/>
        <v>0</v>
      </c>
      <c r="X49" s="151">
        <f t="shared" si="13"/>
        <v>0</v>
      </c>
    </row>
    <row r="50" spans="2:24" x14ac:dyDescent="0.3">
      <c r="B50" s="137">
        <v>2</v>
      </c>
      <c r="C50" s="204" t="s">
        <v>204</v>
      </c>
      <c r="D50" s="205"/>
      <c r="E50" s="205"/>
      <c r="F50" s="205"/>
      <c r="G50" s="205"/>
      <c r="H50" s="205"/>
      <c r="I50" s="205"/>
      <c r="J50" s="205"/>
      <c r="K50" s="206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9"/>
    </row>
    <row r="51" spans="2:24" x14ac:dyDescent="0.3">
      <c r="B51" s="47">
        <v>2.1</v>
      </c>
      <c r="C51" s="246" t="s">
        <v>300</v>
      </c>
      <c r="D51" s="247"/>
      <c r="E51" s="247"/>
      <c r="F51" s="247"/>
      <c r="G51" s="247"/>
      <c r="H51" s="247"/>
      <c r="I51" s="247"/>
      <c r="J51" s="247"/>
      <c r="K51" s="248"/>
      <c r="L51" s="150">
        <f>IF($X$16=0,0,L16/$X$16)</f>
        <v>0</v>
      </c>
      <c r="M51" s="150">
        <f t="shared" ref="M51:W51" si="19">IF($X$16=0,0,M16/$X$16)</f>
        <v>0</v>
      </c>
      <c r="N51" s="150">
        <f t="shared" si="19"/>
        <v>0</v>
      </c>
      <c r="O51" s="150">
        <f t="shared" si="19"/>
        <v>0</v>
      </c>
      <c r="P51" s="150">
        <f t="shared" si="19"/>
        <v>0</v>
      </c>
      <c r="Q51" s="150">
        <f t="shared" si="19"/>
        <v>0</v>
      </c>
      <c r="R51" s="150">
        <f t="shared" si="19"/>
        <v>0</v>
      </c>
      <c r="S51" s="150">
        <f t="shared" si="19"/>
        <v>0</v>
      </c>
      <c r="T51" s="150">
        <f t="shared" si="19"/>
        <v>0</v>
      </c>
      <c r="U51" s="150">
        <f t="shared" si="19"/>
        <v>0</v>
      </c>
      <c r="V51" s="150">
        <f t="shared" si="19"/>
        <v>0</v>
      </c>
      <c r="W51" s="150">
        <f t="shared" si="19"/>
        <v>0</v>
      </c>
      <c r="X51" s="151">
        <f>SUM(L51:W51)</f>
        <v>0</v>
      </c>
    </row>
    <row r="52" spans="2:24" x14ac:dyDescent="0.3">
      <c r="B52" s="142" t="s">
        <v>120</v>
      </c>
      <c r="C52" s="281" t="s">
        <v>301</v>
      </c>
      <c r="D52" s="282"/>
      <c r="E52" s="282"/>
      <c r="F52" s="282"/>
      <c r="G52" s="282"/>
      <c r="H52" s="282"/>
      <c r="I52" s="282"/>
      <c r="J52" s="282"/>
      <c r="K52" s="283"/>
      <c r="L52" s="148">
        <f>IF($X$17=0,0,L17/$X$17)</f>
        <v>0</v>
      </c>
      <c r="M52" s="148">
        <f t="shared" ref="M52:W52" si="20">IF($X$17=0,0,M17/$X$17)</f>
        <v>0</v>
      </c>
      <c r="N52" s="148">
        <f t="shared" si="20"/>
        <v>0</v>
      </c>
      <c r="O52" s="148">
        <f t="shared" si="20"/>
        <v>0</v>
      </c>
      <c r="P52" s="148">
        <f t="shared" si="20"/>
        <v>0</v>
      </c>
      <c r="Q52" s="148">
        <f t="shared" si="20"/>
        <v>0</v>
      </c>
      <c r="R52" s="148">
        <f t="shared" si="20"/>
        <v>0</v>
      </c>
      <c r="S52" s="148">
        <f t="shared" si="20"/>
        <v>0</v>
      </c>
      <c r="T52" s="148">
        <f t="shared" si="20"/>
        <v>0</v>
      </c>
      <c r="U52" s="148">
        <f t="shared" si="20"/>
        <v>0</v>
      </c>
      <c r="V52" s="148">
        <f t="shared" si="20"/>
        <v>0</v>
      </c>
      <c r="W52" s="148">
        <f t="shared" si="20"/>
        <v>0</v>
      </c>
      <c r="X52" s="149">
        <f>SUM(L52:W52)</f>
        <v>0</v>
      </c>
    </row>
    <row r="53" spans="2:24" x14ac:dyDescent="0.3">
      <c r="B53" s="137">
        <v>1</v>
      </c>
      <c r="C53" s="204" t="s">
        <v>196</v>
      </c>
      <c r="D53" s="205"/>
      <c r="E53" s="205"/>
      <c r="F53" s="205"/>
      <c r="G53" s="205"/>
      <c r="H53" s="205"/>
      <c r="I53" s="205"/>
      <c r="J53" s="205"/>
      <c r="K53" s="206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9"/>
    </row>
    <row r="54" spans="2:24" x14ac:dyDescent="0.3">
      <c r="B54" s="140">
        <v>1.1000000000000001</v>
      </c>
      <c r="C54" s="284" t="s">
        <v>197</v>
      </c>
      <c r="D54" s="285"/>
      <c r="E54" s="285"/>
      <c r="F54" s="285"/>
      <c r="G54" s="285"/>
      <c r="H54" s="285"/>
      <c r="I54" s="285"/>
      <c r="J54" s="285"/>
      <c r="K54" s="286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141"/>
    </row>
    <row r="55" spans="2:24" x14ac:dyDescent="0.3">
      <c r="B55" s="126" t="s">
        <v>189</v>
      </c>
      <c r="C55" s="275" t="s">
        <v>272</v>
      </c>
      <c r="D55" s="276"/>
      <c r="E55" s="276"/>
      <c r="F55" s="276"/>
      <c r="G55" s="276"/>
      <c r="H55" s="276"/>
      <c r="I55" s="276"/>
      <c r="J55" s="276"/>
      <c r="K55" s="277"/>
      <c r="L55" s="150">
        <f>IF($X$20=0,0,L20/$X$20)</f>
        <v>0</v>
      </c>
      <c r="M55" s="150">
        <f t="shared" ref="M55:W55" si="21">IF($X$20=0,0,M20/$X$20)</f>
        <v>0</v>
      </c>
      <c r="N55" s="150">
        <f t="shared" si="21"/>
        <v>0</v>
      </c>
      <c r="O55" s="150">
        <f t="shared" si="21"/>
        <v>0</v>
      </c>
      <c r="P55" s="150">
        <f t="shared" si="21"/>
        <v>0</v>
      </c>
      <c r="Q55" s="150">
        <f t="shared" si="21"/>
        <v>0</v>
      </c>
      <c r="R55" s="150">
        <f t="shared" si="21"/>
        <v>0</v>
      </c>
      <c r="S55" s="150">
        <f t="shared" si="21"/>
        <v>0</v>
      </c>
      <c r="T55" s="150">
        <f t="shared" si="21"/>
        <v>0</v>
      </c>
      <c r="U55" s="150">
        <f t="shared" si="21"/>
        <v>0</v>
      </c>
      <c r="V55" s="150">
        <f t="shared" si="21"/>
        <v>0</v>
      </c>
      <c r="W55" s="150">
        <f t="shared" si="21"/>
        <v>0</v>
      </c>
      <c r="X55" s="151">
        <f t="shared" ref="X55:X70" si="22">SUM(L55:W55)</f>
        <v>0</v>
      </c>
    </row>
    <row r="56" spans="2:24" x14ac:dyDescent="0.3">
      <c r="B56" s="126" t="s">
        <v>190</v>
      </c>
      <c r="C56" s="275" t="s">
        <v>273</v>
      </c>
      <c r="D56" s="276"/>
      <c r="E56" s="276"/>
      <c r="F56" s="276"/>
      <c r="G56" s="276"/>
      <c r="H56" s="276"/>
      <c r="I56" s="276"/>
      <c r="J56" s="276"/>
      <c r="K56" s="277"/>
      <c r="L56" s="150">
        <f>IF($X$21=0,0,L21/$X$21)</f>
        <v>0</v>
      </c>
      <c r="M56" s="150">
        <f t="shared" ref="M56:W56" si="23">IF($X$21=0,0,M21/$X$21)</f>
        <v>0</v>
      </c>
      <c r="N56" s="150">
        <f t="shared" si="23"/>
        <v>0</v>
      </c>
      <c r="O56" s="150">
        <f t="shared" si="23"/>
        <v>0</v>
      </c>
      <c r="P56" s="150">
        <f t="shared" si="23"/>
        <v>0</v>
      </c>
      <c r="Q56" s="150">
        <f t="shared" si="23"/>
        <v>0</v>
      </c>
      <c r="R56" s="150">
        <f t="shared" si="23"/>
        <v>0</v>
      </c>
      <c r="S56" s="150">
        <f t="shared" si="23"/>
        <v>0</v>
      </c>
      <c r="T56" s="150">
        <f t="shared" si="23"/>
        <v>0</v>
      </c>
      <c r="U56" s="150">
        <f t="shared" si="23"/>
        <v>0</v>
      </c>
      <c r="V56" s="150">
        <f t="shared" si="23"/>
        <v>0</v>
      </c>
      <c r="W56" s="150">
        <f t="shared" si="23"/>
        <v>0</v>
      </c>
      <c r="X56" s="151">
        <f t="shared" si="22"/>
        <v>0</v>
      </c>
    </row>
    <row r="57" spans="2:24" x14ac:dyDescent="0.3">
      <c r="B57" s="126" t="s">
        <v>191</v>
      </c>
      <c r="C57" s="275" t="s">
        <v>274</v>
      </c>
      <c r="D57" s="276"/>
      <c r="E57" s="276"/>
      <c r="F57" s="276"/>
      <c r="G57" s="276"/>
      <c r="H57" s="276"/>
      <c r="I57" s="276"/>
      <c r="J57" s="276"/>
      <c r="K57" s="277"/>
      <c r="L57" s="150">
        <f>IF($X$22=0,0,L22/$X$22)</f>
        <v>0</v>
      </c>
      <c r="M57" s="150">
        <f t="shared" ref="M57:W57" si="24">IF($X$22=0,0,M22/$X$22)</f>
        <v>0</v>
      </c>
      <c r="N57" s="150">
        <f t="shared" si="24"/>
        <v>0</v>
      </c>
      <c r="O57" s="150">
        <f t="shared" si="24"/>
        <v>0</v>
      </c>
      <c r="P57" s="150">
        <f t="shared" si="24"/>
        <v>0</v>
      </c>
      <c r="Q57" s="150">
        <f t="shared" si="24"/>
        <v>0</v>
      </c>
      <c r="R57" s="150">
        <f t="shared" si="24"/>
        <v>0</v>
      </c>
      <c r="S57" s="150">
        <f t="shared" si="24"/>
        <v>0</v>
      </c>
      <c r="T57" s="150">
        <f t="shared" si="24"/>
        <v>0</v>
      </c>
      <c r="U57" s="150">
        <f t="shared" si="24"/>
        <v>0</v>
      </c>
      <c r="V57" s="150">
        <f t="shared" si="24"/>
        <v>0</v>
      </c>
      <c r="W57" s="150">
        <f t="shared" si="24"/>
        <v>0</v>
      </c>
      <c r="X57" s="151">
        <f t="shared" si="22"/>
        <v>0</v>
      </c>
    </row>
    <row r="58" spans="2:24" x14ac:dyDescent="0.3">
      <c r="B58" s="126" t="s">
        <v>192</v>
      </c>
      <c r="C58" s="275" t="s">
        <v>201</v>
      </c>
      <c r="D58" s="276"/>
      <c r="E58" s="276"/>
      <c r="F58" s="276"/>
      <c r="G58" s="276"/>
      <c r="H58" s="276"/>
      <c r="I58" s="276"/>
      <c r="J58" s="276"/>
      <c r="K58" s="277"/>
      <c r="L58" s="150">
        <f>IF($X$23=0,0,L23/$X$23)</f>
        <v>0</v>
      </c>
      <c r="M58" s="150">
        <f t="shared" ref="M58:W58" si="25">IF($X$23=0,0,M23/$X$23)</f>
        <v>0</v>
      </c>
      <c r="N58" s="150">
        <f t="shared" si="25"/>
        <v>0</v>
      </c>
      <c r="O58" s="150">
        <f t="shared" si="25"/>
        <v>0</v>
      </c>
      <c r="P58" s="150">
        <f t="shared" si="25"/>
        <v>0</v>
      </c>
      <c r="Q58" s="150">
        <f t="shared" si="25"/>
        <v>0</v>
      </c>
      <c r="R58" s="150">
        <f t="shared" si="25"/>
        <v>0</v>
      </c>
      <c r="S58" s="150">
        <f t="shared" si="25"/>
        <v>0</v>
      </c>
      <c r="T58" s="150">
        <f t="shared" si="25"/>
        <v>0</v>
      </c>
      <c r="U58" s="150">
        <f t="shared" si="25"/>
        <v>0</v>
      </c>
      <c r="V58" s="150">
        <f t="shared" si="25"/>
        <v>0</v>
      </c>
      <c r="W58" s="150">
        <f t="shared" si="25"/>
        <v>0</v>
      </c>
      <c r="X58" s="151">
        <f t="shared" si="22"/>
        <v>0</v>
      </c>
    </row>
    <row r="59" spans="2:24" x14ac:dyDescent="0.3">
      <c r="B59" s="126" t="s">
        <v>193</v>
      </c>
      <c r="C59" s="275" t="s">
        <v>202</v>
      </c>
      <c r="D59" s="276"/>
      <c r="E59" s="276"/>
      <c r="F59" s="276"/>
      <c r="G59" s="276"/>
      <c r="H59" s="276"/>
      <c r="I59" s="276"/>
      <c r="J59" s="276"/>
      <c r="K59" s="277"/>
      <c r="L59" s="150">
        <f>IF($X$24=0,0,L24/$X$24)</f>
        <v>0</v>
      </c>
      <c r="M59" s="150">
        <f t="shared" ref="M59:W59" si="26">IF($X$24=0,0,M24/$X$24)</f>
        <v>0</v>
      </c>
      <c r="N59" s="150">
        <f t="shared" si="26"/>
        <v>0</v>
      </c>
      <c r="O59" s="150">
        <f t="shared" si="26"/>
        <v>0</v>
      </c>
      <c r="P59" s="150">
        <f t="shared" si="26"/>
        <v>0</v>
      </c>
      <c r="Q59" s="150">
        <f t="shared" si="26"/>
        <v>0</v>
      </c>
      <c r="R59" s="150">
        <f t="shared" si="26"/>
        <v>0</v>
      </c>
      <c r="S59" s="150">
        <f t="shared" si="26"/>
        <v>0</v>
      </c>
      <c r="T59" s="150">
        <f t="shared" si="26"/>
        <v>0</v>
      </c>
      <c r="U59" s="150">
        <f t="shared" si="26"/>
        <v>0</v>
      </c>
      <c r="V59" s="150">
        <f t="shared" si="26"/>
        <v>0</v>
      </c>
      <c r="W59" s="150">
        <f t="shared" si="26"/>
        <v>0</v>
      </c>
      <c r="X59" s="151">
        <f t="shared" si="22"/>
        <v>0</v>
      </c>
    </row>
    <row r="60" spans="2:24" x14ac:dyDescent="0.3">
      <c r="B60" s="47">
        <v>1.2</v>
      </c>
      <c r="C60" s="278" t="s">
        <v>277</v>
      </c>
      <c r="D60" s="279"/>
      <c r="E60" s="279"/>
      <c r="F60" s="279"/>
      <c r="G60" s="279"/>
      <c r="H60" s="279"/>
      <c r="I60" s="279"/>
      <c r="J60" s="279"/>
      <c r="K60" s="280"/>
      <c r="L60" s="150">
        <f>IF($X$25=0,0,L25/$X$25)</f>
        <v>0</v>
      </c>
      <c r="M60" s="150">
        <f t="shared" ref="M60:V60" si="27">IF($X$25=0,0,M25/$X$25)</f>
        <v>0</v>
      </c>
      <c r="N60" s="150">
        <f t="shared" si="27"/>
        <v>0</v>
      </c>
      <c r="O60" s="150">
        <f t="shared" si="27"/>
        <v>0</v>
      </c>
      <c r="P60" s="150">
        <f t="shared" si="27"/>
        <v>0</v>
      </c>
      <c r="Q60" s="150">
        <f t="shared" si="27"/>
        <v>0</v>
      </c>
      <c r="R60" s="150">
        <f t="shared" si="27"/>
        <v>0</v>
      </c>
      <c r="S60" s="150">
        <f t="shared" si="27"/>
        <v>0</v>
      </c>
      <c r="T60" s="150">
        <f t="shared" si="27"/>
        <v>0</v>
      </c>
      <c r="U60" s="150">
        <f t="shared" si="27"/>
        <v>0</v>
      </c>
      <c r="V60" s="150">
        <f t="shared" si="27"/>
        <v>0</v>
      </c>
      <c r="W60" s="150">
        <f>IF($X$25=0,0,W25/$X$25)</f>
        <v>0</v>
      </c>
      <c r="X60" s="151">
        <f t="shared" si="22"/>
        <v>0</v>
      </c>
    </row>
    <row r="61" spans="2:24" x14ac:dyDescent="0.3">
      <c r="B61" s="137">
        <v>2</v>
      </c>
      <c r="C61" s="204" t="s">
        <v>204</v>
      </c>
      <c r="D61" s="205"/>
      <c r="E61" s="205"/>
      <c r="F61" s="205"/>
      <c r="G61" s="205"/>
      <c r="H61" s="205"/>
      <c r="I61" s="205"/>
      <c r="J61" s="205"/>
      <c r="K61" s="206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9"/>
    </row>
    <row r="62" spans="2:24" x14ac:dyDescent="0.3">
      <c r="B62" s="47">
        <v>2.1</v>
      </c>
      <c r="C62" s="246" t="s">
        <v>300</v>
      </c>
      <c r="D62" s="247"/>
      <c r="E62" s="247"/>
      <c r="F62" s="247"/>
      <c r="G62" s="247"/>
      <c r="H62" s="247"/>
      <c r="I62" s="247"/>
      <c r="J62" s="247"/>
      <c r="K62" s="248"/>
      <c r="L62" s="150">
        <f>IF($X$27=0,0,L27/$X$27)</f>
        <v>0</v>
      </c>
      <c r="M62" s="150">
        <f t="shared" ref="M62:W62" si="28">IF($X$27=0,0,M27/$X$27)</f>
        <v>0</v>
      </c>
      <c r="N62" s="150">
        <f t="shared" si="28"/>
        <v>0</v>
      </c>
      <c r="O62" s="150">
        <f t="shared" si="28"/>
        <v>0</v>
      </c>
      <c r="P62" s="150">
        <f t="shared" si="28"/>
        <v>0</v>
      </c>
      <c r="Q62" s="150">
        <f t="shared" si="28"/>
        <v>0</v>
      </c>
      <c r="R62" s="150">
        <f t="shared" si="28"/>
        <v>0</v>
      </c>
      <c r="S62" s="150">
        <f t="shared" si="28"/>
        <v>0</v>
      </c>
      <c r="T62" s="150">
        <f t="shared" si="28"/>
        <v>0</v>
      </c>
      <c r="U62" s="150">
        <f t="shared" si="28"/>
        <v>0</v>
      </c>
      <c r="V62" s="150">
        <f t="shared" si="28"/>
        <v>0</v>
      </c>
      <c r="W62" s="150">
        <f t="shared" si="28"/>
        <v>0</v>
      </c>
      <c r="X62" s="151">
        <f t="shared" si="22"/>
        <v>0</v>
      </c>
    </row>
    <row r="63" spans="2:24" x14ac:dyDescent="0.3">
      <c r="B63" s="47">
        <v>2.2000000000000002</v>
      </c>
      <c r="C63" s="246" t="s">
        <v>302</v>
      </c>
      <c r="D63" s="247"/>
      <c r="E63" s="247"/>
      <c r="F63" s="247"/>
      <c r="G63" s="247"/>
      <c r="H63" s="247"/>
      <c r="I63" s="247"/>
      <c r="J63" s="247"/>
      <c r="K63" s="248"/>
      <c r="L63" s="150">
        <f>IF($X$28=0,0,L28/$X$28)</f>
        <v>0</v>
      </c>
      <c r="M63" s="150">
        <f t="shared" ref="M63:W63" si="29">IF($X$28=0,0,M28/$X$28)</f>
        <v>0</v>
      </c>
      <c r="N63" s="150">
        <f t="shared" si="29"/>
        <v>0</v>
      </c>
      <c r="O63" s="150">
        <f t="shared" si="29"/>
        <v>0</v>
      </c>
      <c r="P63" s="150">
        <f t="shared" si="29"/>
        <v>0</v>
      </c>
      <c r="Q63" s="150">
        <f t="shared" si="29"/>
        <v>0</v>
      </c>
      <c r="R63" s="150">
        <f t="shared" si="29"/>
        <v>0</v>
      </c>
      <c r="S63" s="150">
        <f t="shared" si="29"/>
        <v>0</v>
      </c>
      <c r="T63" s="150">
        <f t="shared" si="29"/>
        <v>0</v>
      </c>
      <c r="U63" s="150">
        <f t="shared" si="29"/>
        <v>0</v>
      </c>
      <c r="V63" s="150">
        <f t="shared" si="29"/>
        <v>0</v>
      </c>
      <c r="W63" s="150">
        <f t="shared" si="29"/>
        <v>0</v>
      </c>
      <c r="X63" s="151">
        <f t="shared" si="22"/>
        <v>0</v>
      </c>
    </row>
    <row r="64" spans="2:24" x14ac:dyDescent="0.3">
      <c r="B64" s="47">
        <v>2.2999999999999998</v>
      </c>
      <c r="C64" s="246" t="s">
        <v>30</v>
      </c>
      <c r="D64" s="247"/>
      <c r="E64" s="247"/>
      <c r="F64" s="247"/>
      <c r="G64" s="247"/>
      <c r="H64" s="247"/>
      <c r="I64" s="247"/>
      <c r="J64" s="247"/>
      <c r="K64" s="248"/>
      <c r="L64" s="150">
        <f>IF($X$29=0,0,L29/$X$29)</f>
        <v>0</v>
      </c>
      <c r="M64" s="150">
        <f t="shared" ref="M64:W64" si="30">IF($X$29=0,0,M29/$X$29)</f>
        <v>0</v>
      </c>
      <c r="N64" s="150">
        <f t="shared" si="30"/>
        <v>0</v>
      </c>
      <c r="O64" s="150">
        <f t="shared" si="30"/>
        <v>0</v>
      </c>
      <c r="P64" s="150">
        <f t="shared" si="30"/>
        <v>0</v>
      </c>
      <c r="Q64" s="150">
        <f t="shared" si="30"/>
        <v>0</v>
      </c>
      <c r="R64" s="150">
        <f t="shared" si="30"/>
        <v>0</v>
      </c>
      <c r="S64" s="150">
        <f t="shared" si="30"/>
        <v>0</v>
      </c>
      <c r="T64" s="150">
        <f t="shared" si="30"/>
        <v>0</v>
      </c>
      <c r="U64" s="150">
        <f t="shared" si="30"/>
        <v>0</v>
      </c>
      <c r="V64" s="150">
        <f t="shared" si="30"/>
        <v>0</v>
      </c>
      <c r="W64" s="150">
        <f t="shared" si="30"/>
        <v>0</v>
      </c>
      <c r="X64" s="151">
        <f t="shared" si="22"/>
        <v>0</v>
      </c>
    </row>
    <row r="65" spans="2:24" ht="15" customHeight="1" x14ac:dyDescent="0.3">
      <c r="B65" s="252" t="s">
        <v>309</v>
      </c>
      <c r="C65" s="253"/>
      <c r="D65" s="253"/>
      <c r="E65" s="253"/>
      <c r="F65" s="253"/>
      <c r="G65" s="253"/>
      <c r="H65" s="253"/>
      <c r="I65" s="253"/>
      <c r="J65" s="253"/>
      <c r="K65" s="254"/>
      <c r="L65" s="146">
        <f>IF($X$6+$X$17=0,0,(L6+L17)/($X$6+$X$17))</f>
        <v>0</v>
      </c>
      <c r="M65" s="146">
        <f t="shared" ref="M65:V65" si="31">IF($X$6+$X$17=0,0,(M6+M17)/($X$6+$X$17))</f>
        <v>0</v>
      </c>
      <c r="N65" s="146">
        <f t="shared" si="31"/>
        <v>0</v>
      </c>
      <c r="O65" s="146">
        <f t="shared" si="31"/>
        <v>0</v>
      </c>
      <c r="P65" s="146">
        <f t="shared" si="31"/>
        <v>0</v>
      </c>
      <c r="Q65" s="146">
        <f t="shared" si="31"/>
        <v>0</v>
      </c>
      <c r="R65" s="146">
        <f t="shared" si="31"/>
        <v>0</v>
      </c>
      <c r="S65" s="146">
        <f t="shared" si="31"/>
        <v>0</v>
      </c>
      <c r="T65" s="146">
        <f t="shared" si="31"/>
        <v>0</v>
      </c>
      <c r="U65" s="146">
        <f t="shared" si="31"/>
        <v>0</v>
      </c>
      <c r="V65" s="146">
        <f t="shared" si="31"/>
        <v>0</v>
      </c>
      <c r="W65" s="146">
        <f>IF($X$6+$X$17=0,0,(W6+W17)/($X$6+$X$17))</f>
        <v>0</v>
      </c>
      <c r="X65" s="152">
        <f>SUM(L65:W65)</f>
        <v>0</v>
      </c>
    </row>
    <row r="66" spans="2:24" ht="15" customHeight="1" x14ac:dyDescent="0.3">
      <c r="B66" s="252" t="s">
        <v>310</v>
      </c>
      <c r="C66" s="253"/>
      <c r="D66" s="253"/>
      <c r="E66" s="253"/>
      <c r="F66" s="253"/>
      <c r="G66" s="253"/>
      <c r="H66" s="253"/>
      <c r="I66" s="253"/>
      <c r="J66" s="253"/>
      <c r="K66" s="254"/>
      <c r="L66" s="146">
        <f>+L65</f>
        <v>0</v>
      </c>
      <c r="M66" s="146">
        <f>+M65+L66</f>
        <v>0</v>
      </c>
      <c r="N66" s="146">
        <f t="shared" ref="N66:W66" si="32">+N65+M66</f>
        <v>0</v>
      </c>
      <c r="O66" s="146">
        <f t="shared" si="32"/>
        <v>0</v>
      </c>
      <c r="P66" s="146">
        <f t="shared" si="32"/>
        <v>0</v>
      </c>
      <c r="Q66" s="146">
        <f t="shared" si="32"/>
        <v>0</v>
      </c>
      <c r="R66" s="146">
        <f t="shared" si="32"/>
        <v>0</v>
      </c>
      <c r="S66" s="146">
        <f t="shared" si="32"/>
        <v>0</v>
      </c>
      <c r="T66" s="146">
        <f t="shared" si="32"/>
        <v>0</v>
      </c>
      <c r="U66" s="146">
        <f t="shared" si="32"/>
        <v>0</v>
      </c>
      <c r="V66" s="146">
        <f t="shared" si="32"/>
        <v>0</v>
      </c>
      <c r="W66" s="146">
        <f t="shared" si="32"/>
        <v>0</v>
      </c>
      <c r="X66" s="1"/>
    </row>
    <row r="67" spans="2:24" s="14" customFormat="1" x14ac:dyDescent="0.3">
      <c r="B67" s="153"/>
      <c r="C67" s="154"/>
      <c r="D67" s="154"/>
      <c r="E67" s="154"/>
      <c r="F67" s="154"/>
      <c r="G67" s="154"/>
      <c r="H67" s="154"/>
      <c r="I67" s="154"/>
      <c r="J67" s="154"/>
      <c r="K67" s="154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6"/>
    </row>
    <row r="68" spans="2:24" s="14" customFormat="1" x14ac:dyDescent="0.3">
      <c r="B68" s="12" t="s">
        <v>311</v>
      </c>
      <c r="C68" s="154"/>
      <c r="D68" s="154"/>
      <c r="E68" s="154"/>
      <c r="F68" s="154"/>
      <c r="G68" s="154"/>
      <c r="H68" s="154"/>
      <c r="I68" s="154"/>
      <c r="J68" s="154"/>
      <c r="K68" s="154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6"/>
    </row>
    <row r="69" spans="2:24" x14ac:dyDescent="0.3">
      <c r="B69" s="143">
        <v>3</v>
      </c>
      <c r="C69" s="274" t="s">
        <v>267</v>
      </c>
      <c r="D69" s="274"/>
      <c r="E69" s="274"/>
      <c r="F69" s="274"/>
      <c r="G69" s="274"/>
      <c r="H69" s="274"/>
      <c r="I69" s="274"/>
      <c r="J69" s="274"/>
      <c r="K69" s="274"/>
      <c r="L69" s="158">
        <f>IF($X$30=0,0,L30/$X$30)</f>
        <v>0</v>
      </c>
      <c r="M69" s="158">
        <f t="shared" ref="M69:W69" si="33">IF($X$30=0,0,M30/$X$30)</f>
        <v>0</v>
      </c>
      <c r="N69" s="158">
        <f t="shared" si="33"/>
        <v>0</v>
      </c>
      <c r="O69" s="158">
        <f t="shared" si="33"/>
        <v>0</v>
      </c>
      <c r="P69" s="158">
        <f t="shared" si="33"/>
        <v>0</v>
      </c>
      <c r="Q69" s="158">
        <f t="shared" si="33"/>
        <v>0</v>
      </c>
      <c r="R69" s="158">
        <f t="shared" si="33"/>
        <v>0</v>
      </c>
      <c r="S69" s="158">
        <f t="shared" si="33"/>
        <v>0</v>
      </c>
      <c r="T69" s="158">
        <f t="shared" si="33"/>
        <v>0</v>
      </c>
      <c r="U69" s="158">
        <f t="shared" si="33"/>
        <v>0</v>
      </c>
      <c r="V69" s="158">
        <f t="shared" si="33"/>
        <v>0</v>
      </c>
      <c r="W69" s="158">
        <f t="shared" si="33"/>
        <v>0</v>
      </c>
      <c r="X69" s="159">
        <f t="shared" si="22"/>
        <v>0</v>
      </c>
    </row>
    <row r="70" spans="2:24" x14ac:dyDescent="0.3">
      <c r="B70" s="143">
        <v>4</v>
      </c>
      <c r="C70" s="274" t="s">
        <v>276</v>
      </c>
      <c r="D70" s="274"/>
      <c r="E70" s="274"/>
      <c r="F70" s="274"/>
      <c r="G70" s="274"/>
      <c r="H70" s="274"/>
      <c r="I70" s="274"/>
      <c r="J70" s="274"/>
      <c r="K70" s="274"/>
      <c r="L70" s="158">
        <f>IF($X$31=0,0,L31/$X$31)</f>
        <v>0</v>
      </c>
      <c r="M70" s="158">
        <f t="shared" ref="M70:W70" si="34">IF($X$31=0,0,M31/$X$31)</f>
        <v>0</v>
      </c>
      <c r="N70" s="158">
        <f t="shared" si="34"/>
        <v>0</v>
      </c>
      <c r="O70" s="158">
        <f t="shared" si="34"/>
        <v>0</v>
      </c>
      <c r="P70" s="158">
        <f t="shared" si="34"/>
        <v>0</v>
      </c>
      <c r="Q70" s="158">
        <f t="shared" si="34"/>
        <v>0</v>
      </c>
      <c r="R70" s="158">
        <f t="shared" si="34"/>
        <v>0</v>
      </c>
      <c r="S70" s="158">
        <f t="shared" si="34"/>
        <v>0</v>
      </c>
      <c r="T70" s="158">
        <f t="shared" si="34"/>
        <v>0</v>
      </c>
      <c r="U70" s="158">
        <f t="shared" si="34"/>
        <v>0</v>
      </c>
      <c r="V70" s="158">
        <f t="shared" si="34"/>
        <v>0</v>
      </c>
      <c r="W70" s="158">
        <f t="shared" si="34"/>
        <v>0</v>
      </c>
      <c r="X70" s="159">
        <f t="shared" si="22"/>
        <v>0</v>
      </c>
    </row>
  </sheetData>
  <mergeCells count="68">
    <mergeCell ref="C13:K13"/>
    <mergeCell ref="B4:B5"/>
    <mergeCell ref="C4:K5"/>
    <mergeCell ref="L4:W4"/>
    <mergeCell ref="X4:X5"/>
    <mergeCell ref="C6:K6"/>
    <mergeCell ref="C7:K7"/>
    <mergeCell ref="C8:K8"/>
    <mergeCell ref="C9:K9"/>
    <mergeCell ref="C10:K10"/>
    <mergeCell ref="C11:K11"/>
    <mergeCell ref="C12:K12"/>
    <mergeCell ref="C25:K25"/>
    <mergeCell ref="C14:K14"/>
    <mergeCell ref="C15:K15"/>
    <mergeCell ref="C16:K16"/>
    <mergeCell ref="C17:K17"/>
    <mergeCell ref="C18:K18"/>
    <mergeCell ref="C19:K19"/>
    <mergeCell ref="C20:K20"/>
    <mergeCell ref="C21:K21"/>
    <mergeCell ref="C22:K22"/>
    <mergeCell ref="C23:K23"/>
    <mergeCell ref="C24:K24"/>
    <mergeCell ref="B35:K35"/>
    <mergeCell ref="C26:K26"/>
    <mergeCell ref="C27:K27"/>
    <mergeCell ref="C28:K28"/>
    <mergeCell ref="C29:K29"/>
    <mergeCell ref="C30:I30"/>
    <mergeCell ref="J30:K30"/>
    <mergeCell ref="C31:I31"/>
    <mergeCell ref="J31:K31"/>
    <mergeCell ref="B32:K32"/>
    <mergeCell ref="B33:K33"/>
    <mergeCell ref="B34:K34"/>
    <mergeCell ref="C48:K48"/>
    <mergeCell ref="B39:B40"/>
    <mergeCell ref="C39:K40"/>
    <mergeCell ref="L39:W39"/>
    <mergeCell ref="X39:X40"/>
    <mergeCell ref="C41:K41"/>
    <mergeCell ref="C42:K42"/>
    <mergeCell ref="C43:K43"/>
    <mergeCell ref="C44:K44"/>
    <mergeCell ref="C45:K45"/>
    <mergeCell ref="C46:K46"/>
    <mergeCell ref="C47:K47"/>
    <mergeCell ref="C60:K60"/>
    <mergeCell ref="C49:K49"/>
    <mergeCell ref="C50:K50"/>
    <mergeCell ref="C51:K51"/>
    <mergeCell ref="C52:K52"/>
    <mergeCell ref="C53:K53"/>
    <mergeCell ref="C54:K54"/>
    <mergeCell ref="C55:K55"/>
    <mergeCell ref="C56:K56"/>
    <mergeCell ref="C57:K57"/>
    <mergeCell ref="C58:K58"/>
    <mergeCell ref="C59:K59"/>
    <mergeCell ref="C69:K69"/>
    <mergeCell ref="C70:K70"/>
    <mergeCell ref="C61:K61"/>
    <mergeCell ref="C62:K62"/>
    <mergeCell ref="C63:K63"/>
    <mergeCell ref="C64:K64"/>
    <mergeCell ref="B65:K65"/>
    <mergeCell ref="B66:K6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O45"/>
  <sheetViews>
    <sheetView showGridLines="0" zoomScaleNormal="100" workbookViewId="0">
      <selection activeCell="C24" sqref="C24:M24"/>
    </sheetView>
  </sheetViews>
  <sheetFormatPr baseColWidth="10" defaultColWidth="11.44140625" defaultRowHeight="13.2" x14ac:dyDescent="0.3"/>
  <cols>
    <col min="1" max="1" width="7.109375" style="1" customWidth="1"/>
    <col min="2" max="2" width="6.5546875" style="1" customWidth="1"/>
    <col min="3" max="5" width="11.44140625" style="1"/>
    <col min="6" max="13" width="13" style="1" customWidth="1"/>
    <col min="14" max="14" width="11.44140625" style="1"/>
    <col min="15" max="15" width="12.6640625" style="1" bestFit="1" customWidth="1"/>
    <col min="16" max="16384" width="11.44140625" style="1"/>
  </cols>
  <sheetData>
    <row r="2" spans="2:15" x14ac:dyDescent="0.3">
      <c r="B2" s="36" t="s">
        <v>313</v>
      </c>
      <c r="C2" s="36"/>
      <c r="D2" s="36"/>
      <c r="E2" s="36"/>
      <c r="F2" s="36"/>
      <c r="G2" s="18"/>
      <c r="H2" s="18"/>
      <c r="I2" s="18"/>
      <c r="J2" s="18"/>
      <c r="K2" s="18"/>
      <c r="L2" s="18"/>
      <c r="M2" s="18"/>
    </row>
    <row r="4" spans="2:15" s="5" customFormat="1" x14ac:dyDescent="0.3">
      <c r="B4" s="178" t="s">
        <v>17</v>
      </c>
      <c r="C4" s="178"/>
      <c r="D4" s="178"/>
      <c r="E4" s="178"/>
      <c r="F4" s="123" t="s">
        <v>18</v>
      </c>
      <c r="G4" s="123" t="s">
        <v>60</v>
      </c>
      <c r="H4" s="123" t="s">
        <v>56</v>
      </c>
      <c r="I4" s="123" t="s">
        <v>57</v>
      </c>
      <c r="J4" s="123" t="s">
        <v>58</v>
      </c>
      <c r="K4" s="123" t="s">
        <v>59</v>
      </c>
      <c r="L4" s="123" t="s">
        <v>54</v>
      </c>
      <c r="M4" s="123" t="s">
        <v>55</v>
      </c>
    </row>
    <row r="5" spans="2:15" x14ac:dyDescent="0.3">
      <c r="B5" s="307" t="s">
        <v>61</v>
      </c>
      <c r="C5" s="307"/>
      <c r="D5" s="307"/>
      <c r="E5" s="307"/>
      <c r="F5" s="13"/>
      <c r="G5" s="13"/>
      <c r="H5" s="13"/>
      <c r="I5" s="13"/>
      <c r="J5" s="13"/>
      <c r="K5" s="13"/>
      <c r="L5" s="13"/>
      <c r="M5" s="13"/>
    </row>
    <row r="6" spans="2:15" x14ac:dyDescent="0.3">
      <c r="B6" s="307" t="s">
        <v>62</v>
      </c>
      <c r="C6" s="307"/>
      <c r="D6" s="307"/>
      <c r="E6" s="307"/>
      <c r="F6" s="13"/>
      <c r="G6" s="13"/>
      <c r="H6" s="13"/>
      <c r="I6" s="13"/>
      <c r="J6" s="13"/>
      <c r="K6" s="13"/>
      <c r="L6" s="13"/>
      <c r="M6" s="13"/>
    </row>
    <row r="7" spans="2:15" x14ac:dyDescent="0.3">
      <c r="B7" s="307" t="s">
        <v>9</v>
      </c>
      <c r="C7" s="307"/>
      <c r="D7" s="307"/>
      <c r="E7" s="307"/>
      <c r="F7" s="13"/>
      <c r="G7" s="13"/>
      <c r="H7" s="13"/>
      <c r="I7" s="13"/>
      <c r="J7" s="13"/>
      <c r="K7" s="13"/>
      <c r="L7" s="13"/>
      <c r="M7" s="13"/>
    </row>
    <row r="8" spans="2:15" x14ac:dyDescent="0.3">
      <c r="B8" s="307" t="s">
        <v>63</v>
      </c>
      <c r="C8" s="307"/>
      <c r="D8" s="307"/>
      <c r="E8" s="307"/>
      <c r="F8" s="13"/>
      <c r="G8" s="13"/>
      <c r="H8" s="13"/>
      <c r="I8" s="13"/>
      <c r="J8" s="13"/>
      <c r="K8" s="13"/>
      <c r="L8" s="13"/>
      <c r="M8" s="13"/>
    </row>
    <row r="9" spans="2:15" x14ac:dyDescent="0.3">
      <c r="B9" s="307" t="s">
        <v>64</v>
      </c>
      <c r="C9" s="307"/>
      <c r="D9" s="307"/>
      <c r="E9" s="307"/>
      <c r="F9" s="13"/>
      <c r="G9" s="13"/>
      <c r="H9" s="13"/>
      <c r="I9" s="13"/>
      <c r="J9" s="13"/>
      <c r="K9" s="13"/>
      <c r="L9" s="13"/>
      <c r="M9" s="13"/>
      <c r="O9" s="160"/>
    </row>
    <row r="10" spans="2:15" x14ac:dyDescent="0.3">
      <c r="B10" s="307" t="s">
        <v>65</v>
      </c>
      <c r="C10" s="307"/>
      <c r="D10" s="307"/>
      <c r="E10" s="307"/>
      <c r="F10" s="13"/>
      <c r="G10" s="13"/>
      <c r="H10" s="13"/>
      <c r="I10" s="13"/>
      <c r="J10" s="13"/>
      <c r="K10" s="13"/>
      <c r="L10" s="13"/>
      <c r="M10" s="13"/>
      <c r="O10" s="160"/>
    </row>
    <row r="11" spans="2:15" x14ac:dyDescent="0.3">
      <c r="B11" s="307" t="s">
        <v>66</v>
      </c>
      <c r="C11" s="307"/>
      <c r="D11" s="307"/>
      <c r="E11" s="307"/>
      <c r="F11" s="13"/>
      <c r="G11" s="13"/>
      <c r="H11" s="13"/>
      <c r="I11" s="13"/>
      <c r="J11" s="13"/>
      <c r="K11" s="13"/>
      <c r="L11" s="13"/>
      <c r="M11" s="13"/>
      <c r="O11" s="160"/>
    </row>
    <row r="12" spans="2:15" x14ac:dyDescent="0.3">
      <c r="B12" s="307" t="s">
        <v>67</v>
      </c>
      <c r="C12" s="307"/>
      <c r="D12" s="307"/>
      <c r="E12" s="307"/>
      <c r="F12" s="13"/>
      <c r="G12" s="13"/>
      <c r="H12" s="13"/>
      <c r="I12" s="13"/>
      <c r="J12" s="13"/>
      <c r="K12" s="13"/>
      <c r="L12" s="13"/>
      <c r="M12" s="13"/>
    </row>
    <row r="13" spans="2:15" x14ac:dyDescent="0.3">
      <c r="B13" s="307" t="s">
        <v>68</v>
      </c>
      <c r="C13" s="307"/>
      <c r="D13" s="307"/>
      <c r="E13" s="307"/>
      <c r="F13" s="13"/>
      <c r="G13" s="13"/>
      <c r="H13" s="13"/>
      <c r="I13" s="13"/>
      <c r="J13" s="13"/>
      <c r="K13" s="13"/>
      <c r="L13" s="13"/>
      <c r="M13" s="13"/>
    </row>
    <row r="14" spans="2:15" x14ac:dyDescent="0.3">
      <c r="B14" s="307" t="s">
        <v>69</v>
      </c>
      <c r="C14" s="307"/>
      <c r="D14" s="307"/>
      <c r="E14" s="307"/>
      <c r="F14" s="13"/>
      <c r="G14" s="13"/>
      <c r="H14" s="13"/>
      <c r="I14" s="13"/>
      <c r="J14" s="13"/>
      <c r="K14" s="13"/>
      <c r="L14" s="13"/>
      <c r="M14" s="13"/>
    </row>
    <row r="15" spans="2:15" x14ac:dyDescent="0.3">
      <c r="B15" s="307" t="s">
        <v>278</v>
      </c>
      <c r="C15" s="307"/>
      <c r="D15" s="307"/>
      <c r="E15" s="307"/>
      <c r="F15" s="13"/>
      <c r="G15" s="13"/>
      <c r="H15" s="13"/>
      <c r="I15" s="13"/>
      <c r="J15" s="13"/>
      <c r="K15" s="13"/>
      <c r="L15" s="13"/>
      <c r="M15" s="13"/>
    </row>
    <row r="16" spans="2:15" x14ac:dyDescent="0.3">
      <c r="B16" s="307" t="s">
        <v>279</v>
      </c>
      <c r="C16" s="307"/>
      <c r="D16" s="307"/>
      <c r="E16" s="307"/>
      <c r="F16" s="13"/>
      <c r="G16" s="13"/>
      <c r="H16" s="13"/>
      <c r="I16" s="13"/>
      <c r="J16" s="13"/>
      <c r="K16" s="13"/>
      <c r="L16" s="13"/>
      <c r="M16" s="13"/>
    </row>
    <row r="17" spans="2:13" x14ac:dyDescent="0.3">
      <c r="B17" s="307" t="s">
        <v>280</v>
      </c>
      <c r="C17" s="307"/>
      <c r="D17" s="307"/>
      <c r="E17" s="307"/>
      <c r="F17" s="13"/>
      <c r="G17" s="13"/>
      <c r="H17" s="13"/>
      <c r="I17" s="13"/>
      <c r="J17" s="13"/>
      <c r="K17" s="13"/>
      <c r="L17" s="13"/>
      <c r="M17" s="13"/>
    </row>
    <row r="18" spans="2:13" x14ac:dyDescent="0.25">
      <c r="B18" s="115" t="s">
        <v>281</v>
      </c>
    </row>
    <row r="20" spans="2:13" x14ac:dyDescent="0.3">
      <c r="B20" s="165" t="s">
        <v>282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</row>
    <row r="21" spans="2:13" s="25" customFormat="1" x14ac:dyDescent="0.3"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</row>
    <row r="22" spans="2:13" x14ac:dyDescent="0.3">
      <c r="B22" s="124" t="s">
        <v>70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</row>
    <row r="24" spans="2:13" x14ac:dyDescent="0.3">
      <c r="B24" s="123" t="s">
        <v>166</v>
      </c>
      <c r="C24" s="178" t="s">
        <v>71</v>
      </c>
      <c r="D24" s="178"/>
      <c r="E24" s="178"/>
      <c r="F24" s="178"/>
      <c r="G24" s="178"/>
      <c r="H24" s="178"/>
      <c r="I24" s="178"/>
      <c r="J24" s="178"/>
      <c r="K24" s="178"/>
      <c r="L24" s="178"/>
      <c r="M24" s="178"/>
    </row>
    <row r="25" spans="2:13" x14ac:dyDescent="0.3">
      <c r="B25" s="127">
        <v>1</v>
      </c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</row>
    <row r="26" spans="2:13" x14ac:dyDescent="0.3">
      <c r="B26" s="127">
        <v>2</v>
      </c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</row>
    <row r="27" spans="2:13" x14ac:dyDescent="0.3">
      <c r="B27" s="127">
        <v>3</v>
      </c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</row>
    <row r="28" spans="2:13" x14ac:dyDescent="0.3">
      <c r="B28" s="127">
        <v>4</v>
      </c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</row>
    <row r="29" spans="2:13" x14ac:dyDescent="0.3">
      <c r="B29" s="127">
        <v>5</v>
      </c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</row>
    <row r="30" spans="2:13" x14ac:dyDescent="0.3">
      <c r="C30" s="305" t="s">
        <v>113</v>
      </c>
      <c r="D30" s="305"/>
      <c r="E30" s="305"/>
      <c r="F30" s="305"/>
      <c r="G30" s="305"/>
      <c r="H30" s="305"/>
      <c r="I30" s="305"/>
      <c r="J30" s="305"/>
      <c r="K30" s="305"/>
      <c r="L30" s="305"/>
      <c r="M30" s="305"/>
    </row>
    <row r="31" spans="2:13" x14ac:dyDescent="0.3">
      <c r="B31" s="36" t="s">
        <v>72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</row>
    <row r="33" spans="2:13" x14ac:dyDescent="0.3">
      <c r="B33" s="123" t="s">
        <v>166</v>
      </c>
      <c r="C33" s="178" t="s">
        <v>71</v>
      </c>
      <c r="D33" s="178"/>
      <c r="E33" s="178"/>
      <c r="F33" s="178"/>
      <c r="G33" s="178"/>
      <c r="H33" s="178"/>
      <c r="I33" s="178"/>
      <c r="J33" s="178"/>
      <c r="K33" s="178"/>
      <c r="L33" s="178"/>
      <c r="M33" s="178"/>
    </row>
    <row r="34" spans="2:13" x14ac:dyDescent="0.3">
      <c r="B34" s="127">
        <v>1</v>
      </c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</row>
    <row r="35" spans="2:13" x14ac:dyDescent="0.3">
      <c r="B35" s="127">
        <v>2</v>
      </c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</row>
    <row r="36" spans="2:13" x14ac:dyDescent="0.3">
      <c r="B36" s="127">
        <v>3</v>
      </c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</row>
    <row r="37" spans="2:13" x14ac:dyDescent="0.3">
      <c r="B37" s="127">
        <v>4</v>
      </c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</row>
    <row r="38" spans="2:13" x14ac:dyDescent="0.3">
      <c r="B38" s="127">
        <v>5</v>
      </c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</row>
    <row r="39" spans="2:13" x14ac:dyDescent="0.3">
      <c r="C39" s="305" t="s">
        <v>113</v>
      </c>
      <c r="D39" s="305"/>
      <c r="E39" s="305"/>
      <c r="F39" s="305"/>
      <c r="G39" s="305"/>
      <c r="H39" s="305"/>
      <c r="I39" s="305"/>
      <c r="J39" s="305"/>
      <c r="K39" s="305"/>
      <c r="L39" s="305"/>
      <c r="M39" s="305"/>
    </row>
    <row r="40" spans="2:13" x14ac:dyDescent="0.3">
      <c r="B40" s="122" t="s">
        <v>283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2" spans="2:13" x14ac:dyDescent="0.3">
      <c r="B42" s="129" t="s">
        <v>166</v>
      </c>
      <c r="C42" s="306" t="s">
        <v>73</v>
      </c>
      <c r="D42" s="306"/>
      <c r="E42" s="306"/>
      <c r="F42" s="306"/>
      <c r="G42" s="306" t="s">
        <v>287</v>
      </c>
      <c r="H42" s="306"/>
      <c r="I42" s="306"/>
      <c r="J42" s="306" t="s">
        <v>74</v>
      </c>
      <c r="K42" s="306"/>
      <c r="L42" s="306"/>
      <c r="M42" s="306"/>
    </row>
    <row r="43" spans="2:13" x14ac:dyDescent="0.3">
      <c r="B43" s="128">
        <v>1</v>
      </c>
      <c r="C43" s="303" t="s">
        <v>284</v>
      </c>
      <c r="D43" s="303"/>
      <c r="E43" s="303"/>
      <c r="F43" s="303"/>
      <c r="G43" s="304" t="s">
        <v>288</v>
      </c>
      <c r="H43" s="304"/>
      <c r="I43" s="304"/>
      <c r="J43" s="304"/>
      <c r="K43" s="304"/>
      <c r="L43" s="304"/>
      <c r="M43" s="304"/>
    </row>
    <row r="44" spans="2:13" x14ac:dyDescent="0.3">
      <c r="B44" s="128">
        <v>2</v>
      </c>
      <c r="C44" s="303" t="s">
        <v>285</v>
      </c>
      <c r="D44" s="303"/>
      <c r="E44" s="303"/>
      <c r="F44" s="303"/>
      <c r="G44" s="304" t="s">
        <v>289</v>
      </c>
      <c r="H44" s="304"/>
      <c r="I44" s="304"/>
      <c r="J44" s="304"/>
      <c r="K44" s="304"/>
      <c r="L44" s="304"/>
      <c r="M44" s="304"/>
    </row>
    <row r="45" spans="2:13" x14ac:dyDescent="0.3">
      <c r="B45" s="128">
        <v>3</v>
      </c>
      <c r="C45" s="303" t="s">
        <v>293</v>
      </c>
      <c r="D45" s="303"/>
      <c r="E45" s="303"/>
      <c r="F45" s="303"/>
      <c r="G45" s="304" t="s">
        <v>290</v>
      </c>
      <c r="H45" s="304"/>
      <c r="I45" s="304"/>
      <c r="J45" s="304"/>
      <c r="K45" s="304"/>
      <c r="L45" s="304"/>
      <c r="M45" s="304"/>
    </row>
  </sheetData>
  <mergeCells count="41">
    <mergeCell ref="B9:E9"/>
    <mergeCell ref="B4:E4"/>
    <mergeCell ref="B5:E5"/>
    <mergeCell ref="B6:E6"/>
    <mergeCell ref="B7:E7"/>
    <mergeCell ref="B8:E8"/>
    <mergeCell ref="C26:M26"/>
    <mergeCell ref="B10:E10"/>
    <mergeCell ref="B11:E11"/>
    <mergeCell ref="B12:E12"/>
    <mergeCell ref="B13:E13"/>
    <mergeCell ref="B14:E14"/>
    <mergeCell ref="B15:E15"/>
    <mergeCell ref="B16:E16"/>
    <mergeCell ref="B17:E17"/>
    <mergeCell ref="B20:M20"/>
    <mergeCell ref="C24:M24"/>
    <mergeCell ref="C25:M25"/>
    <mergeCell ref="C42:F42"/>
    <mergeCell ref="G42:I42"/>
    <mergeCell ref="J42:M42"/>
    <mergeCell ref="C27:M27"/>
    <mergeCell ref="C28:M28"/>
    <mergeCell ref="C29:M29"/>
    <mergeCell ref="C30:M30"/>
    <mergeCell ref="C33:M33"/>
    <mergeCell ref="C34:M34"/>
    <mergeCell ref="C35:M35"/>
    <mergeCell ref="C36:M36"/>
    <mergeCell ref="C37:M37"/>
    <mergeCell ref="C38:M38"/>
    <mergeCell ref="C39:M39"/>
    <mergeCell ref="C45:F45"/>
    <mergeCell ref="G45:I45"/>
    <mergeCell ref="J45:M45"/>
    <mergeCell ref="C43:F43"/>
    <mergeCell ref="G43:I43"/>
    <mergeCell ref="J43:M43"/>
    <mergeCell ref="C44:F44"/>
    <mergeCell ref="G44:I44"/>
    <mergeCell ref="J44:M44"/>
  </mergeCells>
  <dataValidations count="1">
    <dataValidation type="textLength" operator="lessThanOrEqual" allowBlank="1" showInputMessage="1" showErrorMessage="1" sqref="C25:M29 C34:M38" xr:uid="{00000000-0002-0000-0700-000000000000}">
      <formula1>500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10</vt:i4>
      </vt:variant>
    </vt:vector>
  </HeadingPairs>
  <TitlesOfParts>
    <vt:vector size="18" baseType="lpstr">
      <vt:lpstr>1.ASPECTOS GENERALES</vt:lpstr>
      <vt:lpstr>2. ANALISIS DEL NEGOCIO</vt:lpstr>
      <vt:lpstr>3.OBJETIVOS - 4. MERCADO</vt:lpstr>
      <vt:lpstr>5.VENTAS Y 6.REQ INV</vt:lpstr>
      <vt:lpstr>7.1.INVERSION Y 7.2.EGRESOS</vt:lpstr>
      <vt:lpstr>7.3.FLUJO CAJA-EQUILIBRIO</vt:lpstr>
      <vt:lpstr>7.6 CRONOGRAMA DE EJEC</vt:lpstr>
      <vt:lpstr>8.CONCLUSIONES Y RECOMENDAC</vt:lpstr>
      <vt:lpstr>'1.ASPECTOS GENERALES'!Área_de_impresión</vt:lpstr>
      <vt:lpstr>'2. ANALISIS DEL NEGOCIO'!Área_de_impresión</vt:lpstr>
      <vt:lpstr>'3.OBJETIVOS - 4. MERCADO'!Área_de_impresión</vt:lpstr>
      <vt:lpstr>'5.VENTAS Y 6.REQ INV'!Área_de_impresión</vt:lpstr>
      <vt:lpstr>'7.1.INVERSION Y 7.2.EGRESOS'!Área_de_impresión</vt:lpstr>
      <vt:lpstr>'7.3.FLUJO CAJA-EQUILIBRIO'!Área_de_impresión</vt:lpstr>
      <vt:lpstr>'7.6 CRONOGRAMA DE EJEC'!Área_de_impresión</vt:lpstr>
      <vt:lpstr>'8.CONCLUSIONES Y RECOMENDAC'!Área_de_impresión</vt:lpstr>
      <vt:lpstr>Categoria</vt:lpstr>
      <vt:lpstr>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Yenay Iotawa Ze Liza Gomez</dc:creator>
  <cp:lastModifiedBy>u20181c938 (Aquino Cutipa, Tersy Thalia)</cp:lastModifiedBy>
  <cp:lastPrinted>2020-12-04T14:42:08Z</cp:lastPrinted>
  <dcterms:created xsi:type="dcterms:W3CDTF">2019-03-21T21:07:35Z</dcterms:created>
  <dcterms:modified xsi:type="dcterms:W3CDTF">2025-09-24T13:48:45Z</dcterms:modified>
</cp:coreProperties>
</file>